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7755" firstSheet="1" activeTab="1"/>
  </bookViews>
  <sheets>
    <sheet name="Лист2" sheetId="2" state="hidden" r:id="rId1"/>
    <sheet name="Лист1" sheetId="4" r:id="rId2"/>
  </sheets>
  <definedNames>
    <definedName name="_xlnm._FilterDatabase" localSheetId="0" hidden="1">Лист2!$K$16:$K$3068</definedName>
  </definedNames>
  <calcPr calcId="124519"/>
</workbook>
</file>

<file path=xl/calcChain.xml><?xml version="1.0" encoding="utf-8"?>
<calcChain xmlns="http://schemas.openxmlformats.org/spreadsheetml/2006/main">
  <c r="G5" i="4"/>
  <c r="G6" l="1"/>
  <c r="I513" i="2" l="1"/>
  <c r="I43"/>
  <c r="I44"/>
  <c r="I46"/>
  <c r="I519"/>
  <c r="I2924"/>
  <c r="I74" l="1"/>
  <c r="I42"/>
  <c r="I2458"/>
  <c r="I2450"/>
  <c r="I1474"/>
  <c r="I1178"/>
  <c r="I3003"/>
  <c r="I3001"/>
  <c r="I2999"/>
  <c r="I2011"/>
  <c r="I2001"/>
  <c r="I40"/>
  <c r="I452"/>
  <c r="I2888"/>
  <c r="I2752"/>
  <c r="I2598"/>
  <c r="I565"/>
  <c r="I1183"/>
  <c r="I1180"/>
  <c r="I563"/>
  <c r="I24"/>
  <c r="H24"/>
  <c r="I26"/>
  <c r="K24"/>
  <c r="G16"/>
  <c r="K16"/>
  <c r="G17"/>
  <c r="K17"/>
  <c r="G18"/>
  <c r="K18"/>
  <c r="G19"/>
  <c r="K19"/>
  <c r="G20"/>
  <c r="K20"/>
  <c r="G21"/>
  <c r="K21"/>
  <c r="G22"/>
  <c r="K22"/>
  <c r="G23"/>
  <c r="K23"/>
  <c r="G24"/>
  <c r="G25"/>
  <c r="K25"/>
  <c r="G26"/>
  <c r="K26"/>
  <c r="K3068"/>
  <c r="G3068"/>
  <c r="K3067"/>
  <c r="G3067"/>
  <c r="K3066"/>
  <c r="G3066"/>
  <c r="K3065"/>
  <c r="G3065"/>
  <c r="K3064"/>
  <c r="G3064"/>
  <c r="K3063"/>
  <c r="G3063"/>
  <c r="K3062"/>
  <c r="G3062"/>
  <c r="K3061"/>
  <c r="G3061"/>
  <c r="K3060"/>
  <c r="G3060"/>
  <c r="K3059"/>
  <c r="G3059"/>
  <c r="K3058"/>
  <c r="G3058"/>
  <c r="K3057"/>
  <c r="G3057"/>
  <c r="K3056"/>
  <c r="G3056"/>
  <c r="K3055"/>
  <c r="G3055"/>
  <c r="K3054"/>
  <c r="G3054"/>
  <c r="K3053"/>
  <c r="G3053"/>
  <c r="K3052"/>
  <c r="G3052"/>
  <c r="K3051"/>
  <c r="G3051"/>
  <c r="K3050"/>
  <c r="G3050"/>
  <c r="K3049"/>
  <c r="G3049"/>
  <c r="K3048"/>
  <c r="G3048"/>
  <c r="K3047"/>
  <c r="G3047"/>
  <c r="K3046"/>
  <c r="G3046"/>
  <c r="K3045"/>
  <c r="G3045"/>
  <c r="K3044"/>
  <c r="G3044"/>
  <c r="K3043"/>
  <c r="G3043"/>
  <c r="K3042"/>
  <c r="G3042"/>
  <c r="K3041"/>
  <c r="G3041"/>
  <c r="K3040"/>
  <c r="G3040"/>
  <c r="K3039"/>
  <c r="G3039"/>
  <c r="K3038"/>
  <c r="G3038"/>
  <c r="K3037"/>
  <c r="G3037"/>
  <c r="K3036"/>
  <c r="G3036"/>
  <c r="K3035"/>
  <c r="G3035"/>
  <c r="K3034"/>
  <c r="G3034"/>
  <c r="K3033"/>
  <c r="G3033"/>
  <c r="K3032"/>
  <c r="G3032"/>
  <c r="K3031"/>
  <c r="G3031"/>
  <c r="K3030"/>
  <c r="G3030"/>
  <c r="K3029"/>
  <c r="G3029"/>
  <c r="K3028"/>
  <c r="G3028"/>
  <c r="K3027"/>
  <c r="G3027"/>
  <c r="K3026"/>
  <c r="G3026"/>
  <c r="K3025"/>
  <c r="G3025"/>
  <c r="K3024"/>
  <c r="G3024"/>
  <c r="K3023"/>
  <c r="G3023"/>
  <c r="K3022"/>
  <c r="G3022"/>
  <c r="K3021"/>
  <c r="G3021"/>
  <c r="K3020"/>
  <c r="G3020"/>
  <c r="K3019"/>
  <c r="G3019"/>
  <c r="K3018"/>
  <c r="G3018"/>
  <c r="K3017"/>
  <c r="G3017"/>
  <c r="K3016"/>
  <c r="G3016"/>
  <c r="K3015"/>
  <c r="G3015"/>
  <c r="K3014"/>
  <c r="G3014"/>
  <c r="K3013"/>
  <c r="G3013"/>
  <c r="K3012"/>
  <c r="G3012"/>
  <c r="K3011"/>
  <c r="G3011"/>
  <c r="K3010"/>
  <c r="G3010"/>
  <c r="K3009"/>
  <c r="G3009"/>
  <c r="K3008"/>
  <c r="G3008"/>
  <c r="K3007"/>
  <c r="G3007"/>
  <c r="K3006"/>
  <c r="G3006"/>
  <c r="K3005"/>
  <c r="G3005"/>
  <c r="K3004"/>
  <c r="G3004"/>
  <c r="K3003"/>
  <c r="G3003"/>
  <c r="K3002"/>
  <c r="G3002"/>
  <c r="K3001"/>
  <c r="G3001"/>
  <c r="K3000"/>
  <c r="G3000"/>
  <c r="K2999"/>
  <c r="G2999"/>
  <c r="K2998"/>
  <c r="G2998"/>
  <c r="K2997"/>
  <c r="G2997"/>
  <c r="K2996"/>
  <c r="G2996"/>
  <c r="K2995"/>
  <c r="G2995"/>
  <c r="K2994"/>
  <c r="G2994"/>
  <c r="K2993"/>
  <c r="G2993"/>
  <c r="K2992"/>
  <c r="G2992"/>
  <c r="K2991"/>
  <c r="G2991"/>
  <c r="K2990"/>
  <c r="G2990"/>
  <c r="K2989"/>
  <c r="G2989"/>
  <c r="K2988"/>
  <c r="G2988"/>
  <c r="K2987"/>
  <c r="G2987"/>
  <c r="K2986"/>
  <c r="G2986"/>
  <c r="K2985"/>
  <c r="G2985"/>
  <c r="K2984"/>
  <c r="G2984"/>
  <c r="K2983"/>
  <c r="G2983"/>
  <c r="K2982"/>
  <c r="G2982"/>
  <c r="K2981"/>
  <c r="G2981"/>
  <c r="K2980"/>
  <c r="G2980"/>
  <c r="K2979"/>
  <c r="G2979"/>
  <c r="K2978"/>
  <c r="G2978"/>
  <c r="K2977"/>
  <c r="G2977"/>
  <c r="K2976"/>
  <c r="G2976"/>
  <c r="K2975"/>
  <c r="G2975"/>
  <c r="K2974"/>
  <c r="G2974"/>
  <c r="K2973"/>
  <c r="G2973"/>
  <c r="K2972"/>
  <c r="G2972"/>
  <c r="K2971"/>
  <c r="G2971"/>
  <c r="K2970"/>
  <c r="G2970"/>
  <c r="K2969"/>
  <c r="G2969"/>
  <c r="K2968"/>
  <c r="G2968"/>
  <c r="K2967"/>
  <c r="G2967"/>
  <c r="K2966"/>
  <c r="G2966"/>
  <c r="K2965"/>
  <c r="G2965"/>
  <c r="K2964"/>
  <c r="G2964"/>
  <c r="K2963"/>
  <c r="G2963"/>
  <c r="K2962"/>
  <c r="G2962"/>
  <c r="K2961"/>
  <c r="G2961"/>
  <c r="K2960"/>
  <c r="G2960"/>
  <c r="K2959"/>
  <c r="G2959"/>
  <c r="K2958"/>
  <c r="G2958"/>
  <c r="K2957"/>
  <c r="G2957"/>
  <c r="K2956"/>
  <c r="G2956"/>
  <c r="K2955"/>
  <c r="G2955"/>
  <c r="K2954"/>
  <c r="G2954"/>
  <c r="K2953"/>
  <c r="G2953"/>
  <c r="K2952"/>
  <c r="G2952"/>
  <c r="K2951"/>
  <c r="G2951"/>
  <c r="K2950"/>
  <c r="G2950"/>
  <c r="K2949"/>
  <c r="G2949"/>
  <c r="K2948"/>
  <c r="G2948"/>
  <c r="K2947"/>
  <c r="G2947"/>
  <c r="K2946"/>
  <c r="G2946"/>
  <c r="K2945"/>
  <c r="G2945"/>
  <c r="K2944"/>
  <c r="G2944"/>
  <c r="K2943"/>
  <c r="G2943"/>
  <c r="K2942"/>
  <c r="G2942"/>
  <c r="K2941"/>
  <c r="G2941"/>
  <c r="K2940"/>
  <c r="G2940"/>
  <c r="K2939"/>
  <c r="G2939"/>
  <c r="K2938"/>
  <c r="G2938"/>
  <c r="K2937"/>
  <c r="G2937"/>
  <c r="K2936"/>
  <c r="G2936"/>
  <c r="K2935"/>
  <c r="G2935"/>
  <c r="K2934"/>
  <c r="G2934"/>
  <c r="K2933"/>
  <c r="G2933"/>
  <c r="K2932"/>
  <c r="G2932"/>
  <c r="K2931"/>
  <c r="G2931"/>
  <c r="K2930"/>
  <c r="G2930"/>
  <c r="K2929"/>
  <c r="G2929"/>
  <c r="K2928"/>
  <c r="G2928"/>
  <c r="K2927"/>
  <c r="G2927"/>
  <c r="K2926"/>
  <c r="G2926"/>
  <c r="K2925"/>
  <c r="G2925"/>
  <c r="K2924"/>
  <c r="G2924"/>
  <c r="K2923"/>
  <c r="G2923"/>
  <c r="K2922"/>
  <c r="G2922"/>
  <c r="K2921"/>
  <c r="G2921"/>
  <c r="K2920"/>
  <c r="G2920"/>
  <c r="K2919"/>
  <c r="G2919"/>
  <c r="K2918"/>
  <c r="G2918"/>
  <c r="K2917"/>
  <c r="G2917"/>
  <c r="K2916"/>
  <c r="G2916"/>
  <c r="K2915"/>
  <c r="G2915"/>
  <c r="K2914"/>
  <c r="G2914"/>
  <c r="K2913"/>
  <c r="G2913"/>
  <c r="K2912"/>
  <c r="G2912"/>
  <c r="K2911"/>
  <c r="G2911"/>
  <c r="K2910"/>
  <c r="G2910"/>
  <c r="K2909"/>
  <c r="G2909"/>
  <c r="K2908"/>
  <c r="G2908"/>
  <c r="K2907"/>
  <c r="G2907"/>
  <c r="K2906"/>
  <c r="G2906"/>
  <c r="K2905"/>
  <c r="G2905"/>
  <c r="K2904"/>
  <c r="G2904"/>
  <c r="K2903"/>
  <c r="G2903"/>
  <c r="K2902"/>
  <c r="G2902"/>
  <c r="K2901"/>
  <c r="G2901"/>
  <c r="K2900"/>
  <c r="G2900"/>
  <c r="K2899"/>
  <c r="G2899"/>
  <c r="K2898"/>
  <c r="G2898"/>
  <c r="K2897"/>
  <c r="G2897"/>
  <c r="K2896"/>
  <c r="G2896"/>
  <c r="K2895"/>
  <c r="G2895"/>
  <c r="K2894"/>
  <c r="G2894"/>
  <c r="K2893"/>
  <c r="G2893"/>
  <c r="K2892"/>
  <c r="G2892"/>
  <c r="K2891"/>
  <c r="G2891"/>
  <c r="K2890"/>
  <c r="G2890"/>
  <c r="K2889"/>
  <c r="G2889"/>
  <c r="K2888"/>
  <c r="G2888"/>
  <c r="K2887"/>
  <c r="G2887"/>
  <c r="K2886"/>
  <c r="G2886"/>
  <c r="K2885"/>
  <c r="G2885"/>
  <c r="K2884"/>
  <c r="G2884"/>
  <c r="K2883"/>
  <c r="G2883"/>
  <c r="K2882"/>
  <c r="G2882"/>
  <c r="K2881"/>
  <c r="G2881"/>
  <c r="K2880"/>
  <c r="G2880"/>
  <c r="K2879"/>
  <c r="G2879"/>
  <c r="K2878"/>
  <c r="G2878"/>
  <c r="K2877"/>
  <c r="G2877"/>
  <c r="K2876"/>
  <c r="G2876"/>
  <c r="K2875"/>
  <c r="G2875"/>
  <c r="K2874"/>
  <c r="G2874"/>
  <c r="K2873"/>
  <c r="G2873"/>
  <c r="K2872"/>
  <c r="G2872"/>
  <c r="K2871"/>
  <c r="G2871"/>
  <c r="K2870"/>
  <c r="G2870"/>
  <c r="K2869"/>
  <c r="G2869"/>
  <c r="K2868"/>
  <c r="G2868"/>
  <c r="K2867"/>
  <c r="G2867"/>
  <c r="K2866"/>
  <c r="G2866"/>
  <c r="K2865"/>
  <c r="G2865"/>
  <c r="K2864"/>
  <c r="G2864"/>
  <c r="K2863"/>
  <c r="G2863"/>
  <c r="K2862"/>
  <c r="G2862"/>
  <c r="K2861"/>
  <c r="G2861"/>
  <c r="K2860"/>
  <c r="G2860"/>
  <c r="K2859"/>
  <c r="G2859"/>
  <c r="K2858"/>
  <c r="G2858"/>
  <c r="K2857"/>
  <c r="G2857"/>
  <c r="K2856"/>
  <c r="G2856"/>
  <c r="K2855"/>
  <c r="G2855"/>
  <c r="K2854"/>
  <c r="G2854"/>
  <c r="K2853"/>
  <c r="G2853"/>
  <c r="K2852"/>
  <c r="G2852"/>
  <c r="K2851"/>
  <c r="G2851"/>
  <c r="K2850"/>
  <c r="G2850"/>
  <c r="K2849"/>
  <c r="G2849"/>
  <c r="K2848"/>
  <c r="G2848"/>
  <c r="K2847"/>
  <c r="G2847"/>
  <c r="K2846"/>
  <c r="G2846"/>
  <c r="K2845"/>
  <c r="G2845"/>
  <c r="K2844"/>
  <c r="G2844"/>
  <c r="K2843"/>
  <c r="G2843"/>
  <c r="K2842"/>
  <c r="G2842"/>
  <c r="K2841"/>
  <c r="G2841"/>
  <c r="K2840"/>
  <c r="G2840"/>
  <c r="K2839"/>
  <c r="G2839"/>
  <c r="K2838"/>
  <c r="G2838"/>
  <c r="K2837"/>
  <c r="G2837"/>
  <c r="K2836"/>
  <c r="G2836"/>
  <c r="K2835"/>
  <c r="G2835"/>
  <c r="K2834"/>
  <c r="G2834"/>
  <c r="K2833"/>
  <c r="G2833"/>
  <c r="K2832"/>
  <c r="G2832"/>
  <c r="K2831"/>
  <c r="G2831"/>
  <c r="K2830"/>
  <c r="G2830"/>
  <c r="K2829"/>
  <c r="G2829"/>
  <c r="K2828"/>
  <c r="G2828"/>
  <c r="K2827"/>
  <c r="G2827"/>
  <c r="K2826"/>
  <c r="G2826"/>
  <c r="K2825"/>
  <c r="G2825"/>
  <c r="K2824"/>
  <c r="G2824"/>
  <c r="K2823"/>
  <c r="G2823"/>
  <c r="K2822"/>
  <c r="G2822"/>
  <c r="K2821"/>
  <c r="G2821"/>
  <c r="K2820"/>
  <c r="G2820"/>
  <c r="K2819"/>
  <c r="G2819"/>
  <c r="K2818"/>
  <c r="G2818"/>
  <c r="K2817"/>
  <c r="G2817"/>
  <c r="K2816"/>
  <c r="G2816"/>
  <c r="K2815"/>
  <c r="G2815"/>
  <c r="K2814"/>
  <c r="G2814"/>
  <c r="K2813"/>
  <c r="G2813"/>
  <c r="K2812"/>
  <c r="G2812"/>
  <c r="K2811"/>
  <c r="G2811"/>
  <c r="K2810"/>
  <c r="G2810"/>
  <c r="K2809"/>
  <c r="G2809"/>
  <c r="K2808"/>
  <c r="G2808"/>
  <c r="K2807"/>
  <c r="G2807"/>
  <c r="K2806"/>
  <c r="G2806"/>
  <c r="K2805"/>
  <c r="G2805"/>
  <c r="K2804"/>
  <c r="G2804"/>
  <c r="K2803"/>
  <c r="G2803"/>
  <c r="K2802"/>
  <c r="G2802"/>
  <c r="K2801"/>
  <c r="G2801"/>
  <c r="K2800"/>
  <c r="G2800"/>
  <c r="K2799"/>
  <c r="G2799"/>
  <c r="K2798"/>
  <c r="G2798"/>
  <c r="K2797"/>
  <c r="G2797"/>
  <c r="K2796"/>
  <c r="G2796"/>
  <c r="K2795"/>
  <c r="G2795"/>
  <c r="K2794"/>
  <c r="G2794"/>
  <c r="K2793"/>
  <c r="G2793"/>
  <c r="K2792"/>
  <c r="G2792"/>
  <c r="K2791"/>
  <c r="G2791"/>
  <c r="K2790"/>
  <c r="G2790"/>
  <c r="K2789"/>
  <c r="G2789"/>
  <c r="K2788"/>
  <c r="G2788"/>
  <c r="K2787"/>
  <c r="G2787"/>
  <c r="K2786"/>
  <c r="G2786"/>
  <c r="K2785"/>
  <c r="G2785"/>
  <c r="K2784"/>
  <c r="G2784"/>
  <c r="K2783"/>
  <c r="G2783"/>
  <c r="K2782"/>
  <c r="G2782"/>
  <c r="K2781"/>
  <c r="G2781"/>
  <c r="K2780"/>
  <c r="G2780"/>
  <c r="K2779"/>
  <c r="G2779"/>
  <c r="K2778"/>
  <c r="G2778"/>
  <c r="K2777"/>
  <c r="G2777"/>
  <c r="K2776"/>
  <c r="G2776"/>
  <c r="K2775"/>
  <c r="G2775"/>
  <c r="K2774"/>
  <c r="G2774"/>
  <c r="K2773"/>
  <c r="G2773"/>
  <c r="K2772"/>
  <c r="G2772"/>
  <c r="K2771"/>
  <c r="G2771"/>
  <c r="K2770"/>
  <c r="G2770"/>
  <c r="K2769"/>
  <c r="G2769"/>
  <c r="K2768"/>
  <c r="G2768"/>
  <c r="K2767"/>
  <c r="G2767"/>
  <c r="K2766"/>
  <c r="G2766"/>
  <c r="K2765"/>
  <c r="G2765"/>
  <c r="K2764"/>
  <c r="G2764"/>
  <c r="K2763"/>
  <c r="G2763"/>
  <c r="K2762"/>
  <c r="G2762"/>
  <c r="K2761"/>
  <c r="G2761"/>
  <c r="K2760"/>
  <c r="G2760"/>
  <c r="K2759"/>
  <c r="G2759"/>
  <c r="K2758"/>
  <c r="G2758"/>
  <c r="K2757"/>
  <c r="G2757"/>
  <c r="K2756"/>
  <c r="G2756"/>
  <c r="K2755"/>
  <c r="G2755"/>
  <c r="K2754"/>
  <c r="G2754"/>
  <c r="K2753"/>
  <c r="G2753"/>
  <c r="K2752"/>
  <c r="G2752"/>
  <c r="K2751"/>
  <c r="G2751"/>
  <c r="K2750"/>
  <c r="G2750"/>
  <c r="K2749"/>
  <c r="G2749"/>
  <c r="K2748"/>
  <c r="G2748"/>
  <c r="K2747"/>
  <c r="G2747"/>
  <c r="K2746"/>
  <c r="G2746"/>
  <c r="K2745"/>
  <c r="G2745"/>
  <c r="K2744"/>
  <c r="G2744"/>
  <c r="K2743"/>
  <c r="G2743"/>
  <c r="K2742"/>
  <c r="G2742"/>
  <c r="K2741"/>
  <c r="G2741"/>
  <c r="K2740"/>
  <c r="G2740"/>
  <c r="K2739"/>
  <c r="G2739"/>
  <c r="K2738"/>
  <c r="G2738"/>
  <c r="K2737"/>
  <c r="G2737"/>
  <c r="K2736"/>
  <c r="G2736"/>
  <c r="K2735"/>
  <c r="G2735"/>
  <c r="K2734"/>
  <c r="G2734"/>
  <c r="K2733"/>
  <c r="G2733"/>
  <c r="K2732"/>
  <c r="G2732"/>
  <c r="K2731"/>
  <c r="G2731"/>
  <c r="K2730"/>
  <c r="G2730"/>
  <c r="K2729"/>
  <c r="G2729"/>
  <c r="K2728"/>
  <c r="G2728"/>
  <c r="K2727"/>
  <c r="G2727"/>
  <c r="K2726"/>
  <c r="G2726"/>
  <c r="K2725"/>
  <c r="G2725"/>
  <c r="K2724"/>
  <c r="G2724"/>
  <c r="K2723"/>
  <c r="G2723"/>
  <c r="K2722"/>
  <c r="G2722"/>
  <c r="K2721"/>
  <c r="G2721"/>
  <c r="K2720"/>
  <c r="G2720"/>
  <c r="K2719"/>
  <c r="G2719"/>
  <c r="K2718"/>
  <c r="G2718"/>
  <c r="K2717"/>
  <c r="G2717"/>
  <c r="K2716"/>
  <c r="G2716"/>
  <c r="K2715"/>
  <c r="G2715"/>
  <c r="K2714"/>
  <c r="G2714"/>
  <c r="K2713"/>
  <c r="G2713"/>
  <c r="K2712"/>
  <c r="G2712"/>
  <c r="K2711"/>
  <c r="G2711"/>
  <c r="K2710"/>
  <c r="G2710"/>
  <c r="K2709"/>
  <c r="G2709"/>
  <c r="K2708"/>
  <c r="G2708"/>
  <c r="K2707"/>
  <c r="G2707"/>
  <c r="K2706"/>
  <c r="G2706"/>
  <c r="K2705"/>
  <c r="G2705"/>
  <c r="K2704"/>
  <c r="G2704"/>
  <c r="K2703"/>
  <c r="G2703"/>
  <c r="K2702"/>
  <c r="G2702"/>
  <c r="K2701"/>
  <c r="G2701"/>
  <c r="K2700"/>
  <c r="G2700"/>
  <c r="K2699"/>
  <c r="G2699"/>
  <c r="K2698"/>
  <c r="G2698"/>
  <c r="K2697"/>
  <c r="G2697"/>
  <c r="K2696"/>
  <c r="G2696"/>
  <c r="K2695"/>
  <c r="G2695"/>
  <c r="K2694"/>
  <c r="G2694"/>
  <c r="K2693"/>
  <c r="G2693"/>
  <c r="K2692"/>
  <c r="G2692"/>
  <c r="K2691"/>
  <c r="G2691"/>
  <c r="K2690"/>
  <c r="G2690"/>
  <c r="K2689"/>
  <c r="G2689"/>
  <c r="K2688"/>
  <c r="G2688"/>
  <c r="K2687"/>
  <c r="G2687"/>
  <c r="K2686"/>
  <c r="G2686"/>
  <c r="K2685"/>
  <c r="G2685"/>
  <c r="K2684"/>
  <c r="G2684"/>
  <c r="K2683"/>
  <c r="G2683"/>
  <c r="K2682"/>
  <c r="G2682"/>
  <c r="K2681"/>
  <c r="G2681"/>
  <c r="K2680"/>
  <c r="G2680"/>
  <c r="K2679"/>
  <c r="G2679"/>
  <c r="K2678"/>
  <c r="G2678"/>
  <c r="K2677"/>
  <c r="G2677"/>
  <c r="K2676"/>
  <c r="G2676"/>
  <c r="K2675"/>
  <c r="G2675"/>
  <c r="K2674"/>
  <c r="G2674"/>
  <c r="K2673"/>
  <c r="G2673"/>
  <c r="K2672"/>
  <c r="G2672"/>
  <c r="K2671"/>
  <c r="G2671"/>
  <c r="K2670"/>
  <c r="G2670"/>
  <c r="K2669"/>
  <c r="G2669"/>
  <c r="K2668"/>
  <c r="G2668"/>
  <c r="K2667"/>
  <c r="G2667"/>
  <c r="K2666"/>
  <c r="G2666"/>
  <c r="K2665"/>
  <c r="G2665"/>
  <c r="K2664"/>
  <c r="G2664"/>
  <c r="K2663"/>
  <c r="G2663"/>
  <c r="K2662"/>
  <c r="G2662"/>
  <c r="K2661"/>
  <c r="G2661"/>
  <c r="K2660"/>
  <c r="G2660"/>
  <c r="K2659"/>
  <c r="G2659"/>
  <c r="K2658"/>
  <c r="G2658"/>
  <c r="K2657"/>
  <c r="G2657"/>
  <c r="K2656"/>
  <c r="G2656"/>
  <c r="K2655"/>
  <c r="G2655"/>
  <c r="K2654"/>
  <c r="G2654"/>
  <c r="K2653"/>
  <c r="G2653"/>
  <c r="K2652"/>
  <c r="G2652"/>
  <c r="K2651"/>
  <c r="G2651"/>
  <c r="K2650"/>
  <c r="G2650"/>
  <c r="K2649"/>
  <c r="G2649"/>
  <c r="K2648"/>
  <c r="G2648"/>
  <c r="K2647"/>
  <c r="G2647"/>
  <c r="K2646"/>
  <c r="G2646"/>
  <c r="K2645"/>
  <c r="G2645"/>
  <c r="K2644"/>
  <c r="G2644"/>
  <c r="K2643"/>
  <c r="G2643"/>
  <c r="K2642"/>
  <c r="G2642"/>
  <c r="K2641"/>
  <c r="G2641"/>
  <c r="K2640"/>
  <c r="G2640"/>
  <c r="K2639"/>
  <c r="G2639"/>
  <c r="K2638"/>
  <c r="G2638"/>
  <c r="K2637"/>
  <c r="G2637"/>
  <c r="K2636"/>
  <c r="G2636"/>
  <c r="K2635"/>
  <c r="G2635"/>
  <c r="K2634"/>
  <c r="G2634"/>
  <c r="K2633"/>
  <c r="G2633"/>
  <c r="K2632"/>
  <c r="G2632"/>
  <c r="K2631"/>
  <c r="G2631"/>
  <c r="K2630"/>
  <c r="G2630"/>
  <c r="K2629"/>
  <c r="G2629"/>
  <c r="K2628"/>
  <c r="G2628"/>
  <c r="K2627"/>
  <c r="G2627"/>
  <c r="K2626"/>
  <c r="G2626"/>
  <c r="K2625"/>
  <c r="G2625"/>
  <c r="K2624"/>
  <c r="G2624"/>
  <c r="K2623"/>
  <c r="G2623"/>
  <c r="K2622"/>
  <c r="G2622"/>
  <c r="K2621"/>
  <c r="G2621"/>
  <c r="K2620"/>
  <c r="G2620"/>
  <c r="K2619"/>
  <c r="G2619"/>
  <c r="K2618"/>
  <c r="G2618"/>
  <c r="K2617"/>
  <c r="G2617"/>
  <c r="K2616"/>
  <c r="G2616"/>
  <c r="K2615"/>
  <c r="G2615"/>
  <c r="K2614"/>
  <c r="G2614"/>
  <c r="K2613"/>
  <c r="G2613"/>
  <c r="K2612"/>
  <c r="G2612"/>
  <c r="K2611"/>
  <c r="G2611"/>
  <c r="K2610"/>
  <c r="G2610"/>
  <c r="K2609"/>
  <c r="G2609"/>
  <c r="K2608"/>
  <c r="G2608"/>
  <c r="K2607"/>
  <c r="G2607"/>
  <c r="K2606"/>
  <c r="G2606"/>
  <c r="K2605"/>
  <c r="G2605"/>
  <c r="K2604"/>
  <c r="G2604"/>
  <c r="K2603"/>
  <c r="G2603"/>
  <c r="K2602"/>
  <c r="G2602"/>
  <c r="K2601"/>
  <c r="G2601"/>
  <c r="K2600"/>
  <c r="G2600"/>
  <c r="K2599"/>
  <c r="G2599"/>
  <c r="K2598"/>
  <c r="G2598"/>
  <c r="K2597"/>
  <c r="G2597"/>
  <c r="K2596"/>
  <c r="G2596"/>
  <c r="K2595"/>
  <c r="G2595"/>
  <c r="K2594"/>
  <c r="G2594"/>
  <c r="K2593"/>
  <c r="G2593"/>
  <c r="K2592"/>
  <c r="G2592"/>
  <c r="K2591"/>
  <c r="G2591"/>
  <c r="K2590"/>
  <c r="G2590"/>
  <c r="K2589"/>
  <c r="G2589"/>
  <c r="K2588"/>
  <c r="G2588"/>
  <c r="K2587"/>
  <c r="G2587"/>
  <c r="K2586"/>
  <c r="G2586"/>
  <c r="K2585"/>
  <c r="G2585"/>
  <c r="K2584"/>
  <c r="G2584"/>
  <c r="K2583"/>
  <c r="G2583"/>
  <c r="K2582"/>
  <c r="G2582"/>
  <c r="K2581"/>
  <c r="G2581"/>
  <c r="K2580"/>
  <c r="G2580"/>
  <c r="K2579"/>
  <c r="G2579"/>
  <c r="K2578"/>
  <c r="G2578"/>
  <c r="K2577"/>
  <c r="G2577"/>
  <c r="K2576"/>
  <c r="G2576"/>
  <c r="K2575"/>
  <c r="G2575"/>
  <c r="K2574"/>
  <c r="G2574"/>
  <c r="K2573"/>
  <c r="G2573"/>
  <c r="K2572"/>
  <c r="G2572"/>
  <c r="K2571"/>
  <c r="G2571"/>
  <c r="K2570"/>
  <c r="G2570"/>
  <c r="K2569"/>
  <c r="G2569"/>
  <c r="K2568"/>
  <c r="G2568"/>
  <c r="K2567"/>
  <c r="G2567"/>
  <c r="K2566"/>
  <c r="G2566"/>
  <c r="K2565"/>
  <c r="G2565"/>
  <c r="K2564"/>
  <c r="G2564"/>
  <c r="K2563"/>
  <c r="G2563"/>
  <c r="K2562"/>
  <c r="G2562"/>
  <c r="K2561"/>
  <c r="G2561"/>
  <c r="K2560"/>
  <c r="G2560"/>
  <c r="K2559"/>
  <c r="G2559"/>
  <c r="K2558"/>
  <c r="G2558"/>
  <c r="K2557"/>
  <c r="G2557"/>
  <c r="K2556"/>
  <c r="G2556"/>
  <c r="K2555"/>
  <c r="G2555"/>
  <c r="K2554"/>
  <c r="G2554"/>
  <c r="K2553"/>
  <c r="G2553"/>
  <c r="K2552"/>
  <c r="G2552"/>
  <c r="K2551"/>
  <c r="G2551"/>
  <c r="K2550"/>
  <c r="G2550"/>
  <c r="K2549"/>
  <c r="G2549"/>
  <c r="K2548"/>
  <c r="G2548"/>
  <c r="K2547"/>
  <c r="G2547"/>
  <c r="K2546"/>
  <c r="G2546"/>
  <c r="K2545"/>
  <c r="G2545"/>
  <c r="K2544"/>
  <c r="G2544"/>
  <c r="K2543"/>
  <c r="G2543"/>
  <c r="K2542"/>
  <c r="G2542"/>
  <c r="K2541"/>
  <c r="G2541"/>
  <c r="K2540"/>
  <c r="G2540"/>
  <c r="K2539"/>
  <c r="G2539"/>
  <c r="K2538"/>
  <c r="G2538"/>
  <c r="K2537"/>
  <c r="G2537"/>
  <c r="K2536"/>
  <c r="G2536"/>
  <c r="K2535"/>
  <c r="G2535"/>
  <c r="K2534"/>
  <c r="G2534"/>
  <c r="K2533"/>
  <c r="G2533"/>
  <c r="K2532"/>
  <c r="G2532"/>
  <c r="K2531"/>
  <c r="G2531"/>
  <c r="K2530"/>
  <c r="G2530"/>
  <c r="K2529"/>
  <c r="G2529"/>
  <c r="K2528"/>
  <c r="G2528"/>
  <c r="K2527"/>
  <c r="G2527"/>
  <c r="K2526"/>
  <c r="G2526"/>
  <c r="K2525"/>
  <c r="G2525"/>
  <c r="K2524"/>
  <c r="G2524"/>
  <c r="K2523"/>
  <c r="G2523"/>
  <c r="K2522"/>
  <c r="G2522"/>
  <c r="K2521"/>
  <c r="G2521"/>
  <c r="K2520"/>
  <c r="G2520"/>
  <c r="K2519"/>
  <c r="G2519"/>
  <c r="K2518"/>
  <c r="G2518"/>
  <c r="K2517"/>
  <c r="G2517"/>
  <c r="K2516"/>
  <c r="G2516"/>
  <c r="K2515"/>
  <c r="G2515"/>
  <c r="K2514"/>
  <c r="G2514"/>
  <c r="K2513"/>
  <c r="G2513"/>
  <c r="K2512"/>
  <c r="G2512"/>
  <c r="K2511"/>
  <c r="G2511"/>
  <c r="K2510"/>
  <c r="G2510"/>
  <c r="K2509"/>
  <c r="G2509"/>
  <c r="K2508"/>
  <c r="G2508"/>
  <c r="K2507"/>
  <c r="G2507"/>
  <c r="K2506"/>
  <c r="G2506"/>
  <c r="K2505"/>
  <c r="G2505"/>
  <c r="K2504"/>
  <c r="G2504"/>
  <c r="K2503"/>
  <c r="G2503"/>
  <c r="K2502"/>
  <c r="G2502"/>
  <c r="K2501"/>
  <c r="G2501"/>
  <c r="K2500"/>
  <c r="G2500"/>
  <c r="K2499"/>
  <c r="G2499"/>
  <c r="K2498"/>
  <c r="G2498"/>
  <c r="K2497"/>
  <c r="G2497"/>
  <c r="K2496"/>
  <c r="G2496"/>
  <c r="K2495"/>
  <c r="G2495"/>
  <c r="K2494"/>
  <c r="G2494"/>
  <c r="K2493"/>
  <c r="G2493"/>
  <c r="K2492"/>
  <c r="G2492"/>
  <c r="K2491"/>
  <c r="G2491"/>
  <c r="K2490"/>
  <c r="G2490"/>
  <c r="K2489"/>
  <c r="G2489"/>
  <c r="K2488"/>
  <c r="G2488"/>
  <c r="K2487"/>
  <c r="G2487"/>
  <c r="K2486"/>
  <c r="G2486"/>
  <c r="K2485"/>
  <c r="G2485"/>
  <c r="K2484"/>
  <c r="G2484"/>
  <c r="K2483"/>
  <c r="G2483"/>
  <c r="K2482"/>
  <c r="G2482"/>
  <c r="K2481"/>
  <c r="G2481"/>
  <c r="K2480"/>
  <c r="G2480"/>
  <c r="K2479"/>
  <c r="G2479"/>
  <c r="K2478"/>
  <c r="G2478"/>
  <c r="K2477"/>
  <c r="G2477"/>
  <c r="K2476"/>
  <c r="G2476"/>
  <c r="K2475"/>
  <c r="G2475"/>
  <c r="K2474"/>
  <c r="G2474"/>
  <c r="K2473"/>
  <c r="G2473"/>
  <c r="K2472"/>
  <c r="G2472"/>
  <c r="K2471"/>
  <c r="G2471"/>
  <c r="K2470"/>
  <c r="G2470"/>
  <c r="K2469"/>
  <c r="G2469"/>
  <c r="K2468"/>
  <c r="G2468"/>
  <c r="K2467"/>
  <c r="G2467"/>
  <c r="K2466"/>
  <c r="G2466"/>
  <c r="K2465"/>
  <c r="G2465"/>
  <c r="K2464"/>
  <c r="G2464"/>
  <c r="K2463"/>
  <c r="G2463"/>
  <c r="K2462"/>
  <c r="G2462"/>
  <c r="K2461"/>
  <c r="G2461"/>
  <c r="K2460"/>
  <c r="G2460"/>
  <c r="K2459"/>
  <c r="G2459"/>
  <c r="K2458"/>
  <c r="G2458"/>
  <c r="K2457"/>
  <c r="G2457"/>
  <c r="K2456"/>
  <c r="G2456"/>
  <c r="K2455"/>
  <c r="G2455"/>
  <c r="K2454"/>
  <c r="G2454"/>
  <c r="K2453"/>
  <c r="G2453"/>
  <c r="K2452"/>
  <c r="G2452"/>
  <c r="K2451"/>
  <c r="G2451"/>
  <c r="K2450"/>
  <c r="G2450"/>
  <c r="K2449"/>
  <c r="G2449"/>
  <c r="K2448"/>
  <c r="G2448"/>
  <c r="K2447"/>
  <c r="G2447"/>
  <c r="K2446"/>
  <c r="G2446"/>
  <c r="K2445"/>
  <c r="G2445"/>
  <c r="K2444"/>
  <c r="G2444"/>
  <c r="K2443"/>
  <c r="G2443"/>
  <c r="K2442"/>
  <c r="G2442"/>
  <c r="K2441"/>
  <c r="G2441"/>
  <c r="K2440"/>
  <c r="G2440"/>
  <c r="K2439"/>
  <c r="G2439"/>
  <c r="K2438"/>
  <c r="G2438"/>
  <c r="K2437"/>
  <c r="G2437"/>
  <c r="K2436"/>
  <c r="G2436"/>
  <c r="K2435"/>
  <c r="G2435"/>
  <c r="K2434"/>
  <c r="G2434"/>
  <c r="K2433"/>
  <c r="G2433"/>
  <c r="K2432"/>
  <c r="G2432"/>
  <c r="K2431"/>
  <c r="G2431"/>
  <c r="K2430"/>
  <c r="G2430"/>
  <c r="K2429"/>
  <c r="G2429"/>
  <c r="K2428"/>
  <c r="G2428"/>
  <c r="K2427"/>
  <c r="G2427"/>
  <c r="K2426"/>
  <c r="G2426"/>
  <c r="K2425"/>
  <c r="G2425"/>
  <c r="K2424"/>
  <c r="G2424"/>
  <c r="K2423"/>
  <c r="G2423"/>
  <c r="K2422"/>
  <c r="G2422"/>
  <c r="K2421"/>
  <c r="G2421"/>
  <c r="K2420"/>
  <c r="G2420"/>
  <c r="K2419"/>
  <c r="G2419"/>
  <c r="K2418"/>
  <c r="G2418"/>
  <c r="K2417"/>
  <c r="G2417"/>
  <c r="K2416"/>
  <c r="G2416"/>
  <c r="K2415"/>
  <c r="G2415"/>
  <c r="K2414"/>
  <c r="G2414"/>
  <c r="K2413"/>
  <c r="G2413"/>
  <c r="K2412"/>
  <c r="G2412"/>
  <c r="K2411"/>
  <c r="G2411"/>
  <c r="K2410"/>
  <c r="G2410"/>
  <c r="K2409"/>
  <c r="G2409"/>
  <c r="K2408"/>
  <c r="G2408"/>
  <c r="K2407"/>
  <c r="G2407"/>
  <c r="K2406"/>
  <c r="G2406"/>
  <c r="K2405"/>
  <c r="G2405"/>
  <c r="K2404"/>
  <c r="G2404"/>
  <c r="K2403"/>
  <c r="G2403"/>
  <c r="K2402"/>
  <c r="G2402"/>
  <c r="K2401"/>
  <c r="G2401"/>
  <c r="K2400"/>
  <c r="G2400"/>
  <c r="K2399"/>
  <c r="G2399"/>
  <c r="K2398"/>
  <c r="G2398"/>
  <c r="K2397"/>
  <c r="G2397"/>
  <c r="K2396"/>
  <c r="G2396"/>
  <c r="K2395"/>
  <c r="G2395"/>
  <c r="K2394"/>
  <c r="G2394"/>
  <c r="K2393"/>
  <c r="G2393"/>
  <c r="K2392"/>
  <c r="G2392"/>
  <c r="K2391"/>
  <c r="G2391"/>
  <c r="K2390"/>
  <c r="G2390"/>
  <c r="K2389"/>
  <c r="G2389"/>
  <c r="K2388"/>
  <c r="G2388"/>
  <c r="K2387"/>
  <c r="G2387"/>
  <c r="K2386"/>
  <c r="G2386"/>
  <c r="K2385"/>
  <c r="G2385"/>
  <c r="K2384"/>
  <c r="G2384"/>
  <c r="K2383"/>
  <c r="G2383"/>
  <c r="K2382"/>
  <c r="G2382"/>
  <c r="K2381"/>
  <c r="G2381"/>
  <c r="K2380"/>
  <c r="G2380"/>
  <c r="K2379"/>
  <c r="G2379"/>
  <c r="K2378"/>
  <c r="G2378"/>
  <c r="K2377"/>
  <c r="G2377"/>
  <c r="K2376"/>
  <c r="G2376"/>
  <c r="K2375"/>
  <c r="G2375"/>
  <c r="K2374"/>
  <c r="G2374"/>
  <c r="K2373"/>
  <c r="G2373"/>
  <c r="K2372"/>
  <c r="G2372"/>
  <c r="K2371"/>
  <c r="G2371"/>
  <c r="K2370"/>
  <c r="G2370"/>
  <c r="K2369"/>
  <c r="G2369"/>
  <c r="K2368"/>
  <c r="G2368"/>
  <c r="K2367"/>
  <c r="G2367"/>
  <c r="K2366"/>
  <c r="G2366"/>
  <c r="K2365"/>
  <c r="G2365"/>
  <c r="K2364"/>
  <c r="G2364"/>
  <c r="K2363"/>
  <c r="G2363"/>
  <c r="K2362"/>
  <c r="G2362"/>
  <c r="K2361"/>
  <c r="G2361"/>
  <c r="K2360"/>
  <c r="G2360"/>
  <c r="K2359"/>
  <c r="G2359"/>
  <c r="K2358"/>
  <c r="G2358"/>
  <c r="K2357"/>
  <c r="G2357"/>
  <c r="K2356"/>
  <c r="G2356"/>
  <c r="K2355"/>
  <c r="G2355"/>
  <c r="K2354"/>
  <c r="G2354"/>
  <c r="K2353"/>
  <c r="G2353"/>
  <c r="K2352"/>
  <c r="G2352"/>
  <c r="K2351"/>
  <c r="G2351"/>
  <c r="K2350"/>
  <c r="G2350"/>
  <c r="K2349"/>
  <c r="G2349"/>
  <c r="K2348"/>
  <c r="G2348"/>
  <c r="K2347"/>
  <c r="G2347"/>
  <c r="K2346"/>
  <c r="G2346"/>
  <c r="K2345"/>
  <c r="G2345"/>
  <c r="K2344"/>
  <c r="G2344"/>
  <c r="K2343"/>
  <c r="G2343"/>
  <c r="K2342"/>
  <c r="G2342"/>
  <c r="K2341"/>
  <c r="G2341"/>
  <c r="K2340"/>
  <c r="G2340"/>
  <c r="K2339"/>
  <c r="G2339"/>
  <c r="K2338"/>
  <c r="G2338"/>
  <c r="K2337"/>
  <c r="G2337"/>
  <c r="K2336"/>
  <c r="G2336"/>
  <c r="K2335"/>
  <c r="G2335"/>
  <c r="K2334"/>
  <c r="G2334"/>
  <c r="K2333"/>
  <c r="G2333"/>
  <c r="K2332"/>
  <c r="G2332"/>
  <c r="K2331"/>
  <c r="G2331"/>
  <c r="K2330"/>
  <c r="G2330"/>
  <c r="K2329"/>
  <c r="G2329"/>
  <c r="K2328"/>
  <c r="G2328"/>
  <c r="K2327"/>
  <c r="G2327"/>
  <c r="K2326"/>
  <c r="G2326"/>
  <c r="K2325"/>
  <c r="G2325"/>
  <c r="K2324"/>
  <c r="G2324"/>
  <c r="K2323"/>
  <c r="G2323"/>
  <c r="K2322"/>
  <c r="G2322"/>
  <c r="K2321"/>
  <c r="G2321"/>
  <c r="K2320"/>
  <c r="G2320"/>
  <c r="K2319"/>
  <c r="G2319"/>
  <c r="K2318"/>
  <c r="G2318"/>
  <c r="K2317"/>
  <c r="G2317"/>
  <c r="K2316"/>
  <c r="G2316"/>
  <c r="K2315"/>
  <c r="G2315"/>
  <c r="K2314"/>
  <c r="G2314"/>
  <c r="K2313"/>
  <c r="G2313"/>
  <c r="K2312"/>
  <c r="G2312"/>
  <c r="K2311"/>
  <c r="G2311"/>
  <c r="K2310"/>
  <c r="G2310"/>
  <c r="K2309"/>
  <c r="G2309"/>
  <c r="K2308"/>
  <c r="G2308"/>
  <c r="K2307"/>
  <c r="G2307"/>
  <c r="K2306"/>
  <c r="G2306"/>
  <c r="K2305"/>
  <c r="G2305"/>
  <c r="K2304"/>
  <c r="G2304"/>
  <c r="K2303"/>
  <c r="G2303"/>
  <c r="K2302"/>
  <c r="G2302"/>
  <c r="K2301"/>
  <c r="G2301"/>
  <c r="K2300"/>
  <c r="G2300"/>
  <c r="K2299"/>
  <c r="G2299"/>
  <c r="K2298"/>
  <c r="G2298"/>
  <c r="K2297"/>
  <c r="G2297"/>
  <c r="K2296"/>
  <c r="G2296"/>
  <c r="K2295"/>
  <c r="G2295"/>
  <c r="K2294"/>
  <c r="G2294"/>
  <c r="K2293"/>
  <c r="G2293"/>
  <c r="K2292"/>
  <c r="G2292"/>
  <c r="K2291"/>
  <c r="G2291"/>
  <c r="K2290"/>
  <c r="G2290"/>
  <c r="K2289"/>
  <c r="G2289"/>
  <c r="K2288"/>
  <c r="G2288"/>
  <c r="K2287"/>
  <c r="G2287"/>
  <c r="K2286"/>
  <c r="G2286"/>
  <c r="K2285"/>
  <c r="G2285"/>
  <c r="K2284"/>
  <c r="G2284"/>
  <c r="K2283"/>
  <c r="G2283"/>
  <c r="K2282"/>
  <c r="G2282"/>
  <c r="K2281"/>
  <c r="G2281"/>
  <c r="K2280"/>
  <c r="G2280"/>
  <c r="K2279"/>
  <c r="G2279"/>
  <c r="K2278"/>
  <c r="G2278"/>
  <c r="K2277"/>
  <c r="G2277"/>
  <c r="K2276"/>
  <c r="G2276"/>
  <c r="K2275"/>
  <c r="G2275"/>
  <c r="K2274"/>
  <c r="G2274"/>
  <c r="K2273"/>
  <c r="G2273"/>
  <c r="K2272"/>
  <c r="G2272"/>
  <c r="K2271"/>
  <c r="G2271"/>
  <c r="K2270"/>
  <c r="G2270"/>
  <c r="K2269"/>
  <c r="G2269"/>
  <c r="K2268"/>
  <c r="G2268"/>
  <c r="K2267"/>
  <c r="G2267"/>
  <c r="K2266"/>
  <c r="G2266"/>
  <c r="K2265"/>
  <c r="G2265"/>
  <c r="K2264"/>
  <c r="G2264"/>
  <c r="K2263"/>
  <c r="G2263"/>
  <c r="K2262"/>
  <c r="G2262"/>
  <c r="K2261"/>
  <c r="G2261"/>
  <c r="K2260"/>
  <c r="G2260"/>
  <c r="K2259"/>
  <c r="G2259"/>
  <c r="K2258"/>
  <c r="G2258"/>
  <c r="K2257"/>
  <c r="G2257"/>
  <c r="K2256"/>
  <c r="G2256"/>
  <c r="K2255"/>
  <c r="G2255"/>
  <c r="K2254"/>
  <c r="G2254"/>
  <c r="K2253"/>
  <c r="G2253"/>
  <c r="K2252"/>
  <c r="G2252"/>
  <c r="K2251"/>
  <c r="G2251"/>
  <c r="K2250"/>
  <c r="G2250"/>
  <c r="K2249"/>
  <c r="G2249"/>
  <c r="K2248"/>
  <c r="G2248"/>
  <c r="K2247"/>
  <c r="G2247"/>
  <c r="K2246"/>
  <c r="G2246"/>
  <c r="K2245"/>
  <c r="G2245"/>
  <c r="K2244"/>
  <c r="G2244"/>
  <c r="K2243"/>
  <c r="G2243"/>
  <c r="K2242"/>
  <c r="G2242"/>
  <c r="K2241"/>
  <c r="G2241"/>
  <c r="K2240"/>
  <c r="G2240"/>
  <c r="K2239"/>
  <c r="G2239"/>
  <c r="K2238"/>
  <c r="G2238"/>
  <c r="K2237"/>
  <c r="G2237"/>
  <c r="K2236"/>
  <c r="G2236"/>
  <c r="K2235"/>
  <c r="G2235"/>
  <c r="K2234"/>
  <c r="G2234"/>
  <c r="K2233"/>
  <c r="G2233"/>
  <c r="K2232"/>
  <c r="G2232"/>
  <c r="K2231"/>
  <c r="G2231"/>
  <c r="K2230"/>
  <c r="G2230"/>
  <c r="K2229"/>
  <c r="G2229"/>
  <c r="K2228"/>
  <c r="G2228"/>
  <c r="K2227"/>
  <c r="G2227"/>
  <c r="K2226"/>
  <c r="G2226"/>
  <c r="K2225"/>
  <c r="G2225"/>
  <c r="K2224"/>
  <c r="G2224"/>
  <c r="K2223"/>
  <c r="G2223"/>
  <c r="K2222"/>
  <c r="G2222"/>
  <c r="K2221"/>
  <c r="G2221"/>
  <c r="K2220"/>
  <c r="G2220"/>
  <c r="K2219"/>
  <c r="G2219"/>
  <c r="K2218"/>
  <c r="G2218"/>
  <c r="K2217"/>
  <c r="G2217"/>
  <c r="K2216"/>
  <c r="G2216"/>
  <c r="K2215"/>
  <c r="G2215"/>
  <c r="K2214"/>
  <c r="G2214"/>
  <c r="K2213"/>
  <c r="G2213"/>
  <c r="K2212"/>
  <c r="G2212"/>
  <c r="K2211"/>
  <c r="G2211"/>
  <c r="K2210"/>
  <c r="G2210"/>
  <c r="K2209"/>
  <c r="G2209"/>
  <c r="K2208"/>
  <c r="G2208"/>
  <c r="K2207"/>
  <c r="G2207"/>
  <c r="K2206"/>
  <c r="G2206"/>
  <c r="K2205"/>
  <c r="G2205"/>
  <c r="K2204"/>
  <c r="G2204"/>
  <c r="K2203"/>
  <c r="G2203"/>
  <c r="K2202"/>
  <c r="G2202"/>
  <c r="K2201"/>
  <c r="G2201"/>
  <c r="K2200"/>
  <c r="G2200"/>
  <c r="K2199"/>
  <c r="G2199"/>
  <c r="K2198"/>
  <c r="G2198"/>
  <c r="K2197"/>
  <c r="G2197"/>
  <c r="K2196"/>
  <c r="G2196"/>
  <c r="K2195"/>
  <c r="G2195"/>
  <c r="K2194"/>
  <c r="G2194"/>
  <c r="K2193"/>
  <c r="G2193"/>
  <c r="K2192"/>
  <c r="G2192"/>
  <c r="K2191"/>
  <c r="G2191"/>
  <c r="K2190"/>
  <c r="G2190"/>
  <c r="K2189"/>
  <c r="G2189"/>
  <c r="K2188"/>
  <c r="G2188"/>
  <c r="K2187"/>
  <c r="G2187"/>
  <c r="K2186"/>
  <c r="G2186"/>
  <c r="K2185"/>
  <c r="G2185"/>
  <c r="K2184"/>
  <c r="G2184"/>
  <c r="K2183"/>
  <c r="G2183"/>
  <c r="K2182"/>
  <c r="G2182"/>
  <c r="K2181"/>
  <c r="G2181"/>
  <c r="K2180"/>
  <c r="G2180"/>
  <c r="K2179"/>
  <c r="G2179"/>
  <c r="K2178"/>
  <c r="G2178"/>
  <c r="K2177"/>
  <c r="G2177"/>
  <c r="K2176"/>
  <c r="G2176"/>
  <c r="K2175"/>
  <c r="G2175"/>
  <c r="K2174"/>
  <c r="G2174"/>
  <c r="K2173"/>
  <c r="G2173"/>
  <c r="K2172"/>
  <c r="G2172"/>
  <c r="K2171"/>
  <c r="G2171"/>
  <c r="K2170"/>
  <c r="G2170"/>
  <c r="K2169"/>
  <c r="G2169"/>
  <c r="K2168"/>
  <c r="G2168"/>
  <c r="K2167"/>
  <c r="G2167"/>
  <c r="K2166"/>
  <c r="G2166"/>
  <c r="K2165"/>
  <c r="G2165"/>
  <c r="K2164"/>
  <c r="G2164"/>
  <c r="K2163"/>
  <c r="G2163"/>
  <c r="K2162"/>
  <c r="G2162"/>
  <c r="K2161"/>
  <c r="G2161"/>
  <c r="K2160"/>
  <c r="G2160"/>
  <c r="K2159"/>
  <c r="G2159"/>
  <c r="K2158"/>
  <c r="G2158"/>
  <c r="K2157"/>
  <c r="G2157"/>
  <c r="K2156"/>
  <c r="G2156"/>
  <c r="K2155"/>
  <c r="G2155"/>
  <c r="K2154"/>
  <c r="G2154"/>
  <c r="K2153"/>
  <c r="G2153"/>
  <c r="K2152"/>
  <c r="G2152"/>
  <c r="K2151"/>
  <c r="G2151"/>
  <c r="K2150"/>
  <c r="G2150"/>
  <c r="K2149"/>
  <c r="G2149"/>
  <c r="K2148"/>
  <c r="G2148"/>
  <c r="K2147"/>
  <c r="G2147"/>
  <c r="K2146"/>
  <c r="G2146"/>
  <c r="K2145"/>
  <c r="G2145"/>
  <c r="K2144"/>
  <c r="G2144"/>
  <c r="K2143"/>
  <c r="G2143"/>
  <c r="K2142"/>
  <c r="G2142"/>
  <c r="K2141"/>
  <c r="G2141"/>
  <c r="K2140"/>
  <c r="G2140"/>
  <c r="K2139"/>
  <c r="G2139"/>
  <c r="K2138"/>
  <c r="G2138"/>
  <c r="K2137"/>
  <c r="G2137"/>
  <c r="K2136"/>
  <c r="G2136"/>
  <c r="K2135"/>
  <c r="G2135"/>
  <c r="K2134"/>
  <c r="G2134"/>
  <c r="K2133"/>
  <c r="G2133"/>
  <c r="K2132"/>
  <c r="G2132"/>
  <c r="K2131"/>
  <c r="G2131"/>
  <c r="K2130"/>
  <c r="G2130"/>
  <c r="K2129"/>
  <c r="G2129"/>
  <c r="K2128"/>
  <c r="G2128"/>
  <c r="K2127"/>
  <c r="G2127"/>
  <c r="K2126"/>
  <c r="G2126"/>
  <c r="K2125"/>
  <c r="G2125"/>
  <c r="K2124"/>
  <c r="G2124"/>
  <c r="K2123"/>
  <c r="G2123"/>
  <c r="K2122"/>
  <c r="G2122"/>
  <c r="K2121"/>
  <c r="G2121"/>
  <c r="K2120"/>
  <c r="G2120"/>
  <c r="K2119"/>
  <c r="G2119"/>
  <c r="K2118"/>
  <c r="G2118"/>
  <c r="K2117"/>
  <c r="G2117"/>
  <c r="K2116"/>
  <c r="G2116"/>
  <c r="K2115"/>
  <c r="G2115"/>
  <c r="K2114"/>
  <c r="G2114"/>
  <c r="K2113"/>
  <c r="G2113"/>
  <c r="K2112"/>
  <c r="G2112"/>
  <c r="K2111"/>
  <c r="G2111"/>
  <c r="K2110"/>
  <c r="G2110"/>
  <c r="K2109"/>
  <c r="G2109"/>
  <c r="K2108"/>
  <c r="G2108"/>
  <c r="K2107"/>
  <c r="G2107"/>
  <c r="K2106"/>
  <c r="G2106"/>
  <c r="K2105"/>
  <c r="G2105"/>
  <c r="K2104"/>
  <c r="G2104"/>
  <c r="K2103"/>
  <c r="G2103"/>
  <c r="K2102"/>
  <c r="G2102"/>
  <c r="K2101"/>
  <c r="G2101"/>
  <c r="K2100"/>
  <c r="G2100"/>
  <c r="K2099"/>
  <c r="G2099"/>
  <c r="K2098"/>
  <c r="G2098"/>
  <c r="K2097"/>
  <c r="G2097"/>
  <c r="K2096"/>
  <c r="G2096"/>
  <c r="K2095"/>
  <c r="G2095"/>
  <c r="K2094"/>
  <c r="G2094"/>
  <c r="K2093"/>
  <c r="G2093"/>
  <c r="K2092"/>
  <c r="G2092"/>
  <c r="K2091"/>
  <c r="G2091"/>
  <c r="K2090"/>
  <c r="G2090"/>
  <c r="K2089"/>
  <c r="G2089"/>
  <c r="K2088"/>
  <c r="G2088"/>
  <c r="K2087"/>
  <c r="G2087"/>
  <c r="K2086"/>
  <c r="G2086"/>
  <c r="K2085"/>
  <c r="G2085"/>
  <c r="K2084"/>
  <c r="G2084"/>
  <c r="K2083"/>
  <c r="G2083"/>
  <c r="K2082"/>
  <c r="G2082"/>
  <c r="K2081"/>
  <c r="G2081"/>
  <c r="K2080"/>
  <c r="G2080"/>
  <c r="K2079"/>
  <c r="G2079"/>
  <c r="K2078"/>
  <c r="G2078"/>
  <c r="K2077"/>
  <c r="G2077"/>
  <c r="K2076"/>
  <c r="G2076"/>
  <c r="K2075"/>
  <c r="G2075"/>
  <c r="K2074"/>
  <c r="G2074"/>
  <c r="K2073"/>
  <c r="G2073"/>
  <c r="K2072"/>
  <c r="G2072"/>
  <c r="K2071"/>
  <c r="G2071"/>
  <c r="K2070"/>
  <c r="G2070"/>
  <c r="K2069"/>
  <c r="G2069"/>
  <c r="K2068"/>
  <c r="G2068"/>
  <c r="K2067"/>
  <c r="G2067"/>
  <c r="K2066"/>
  <c r="G2066"/>
  <c r="K2065"/>
  <c r="G2065"/>
  <c r="K2064"/>
  <c r="G2064"/>
  <c r="K2063"/>
  <c r="G2063"/>
  <c r="K2062"/>
  <c r="G2062"/>
  <c r="K2061"/>
  <c r="G2061"/>
  <c r="K2060"/>
  <c r="G2060"/>
  <c r="K2059"/>
  <c r="G2059"/>
  <c r="K2058"/>
  <c r="G2058"/>
  <c r="K2057"/>
  <c r="G2057"/>
  <c r="K2056"/>
  <c r="G2056"/>
  <c r="K2055"/>
  <c r="G2055"/>
  <c r="K2054"/>
  <c r="G2054"/>
  <c r="K2053"/>
  <c r="G2053"/>
  <c r="K2052"/>
  <c r="G2052"/>
  <c r="K2051"/>
  <c r="G2051"/>
  <c r="K2050"/>
  <c r="G2050"/>
  <c r="K2049"/>
  <c r="G2049"/>
  <c r="K2048"/>
  <c r="G2048"/>
  <c r="K2047"/>
  <c r="G2047"/>
  <c r="K2046"/>
  <c r="G2046"/>
  <c r="K2045"/>
  <c r="G2045"/>
  <c r="K2044"/>
  <c r="G2044"/>
  <c r="K2043"/>
  <c r="G2043"/>
  <c r="K2042"/>
  <c r="G2042"/>
  <c r="K2041"/>
  <c r="G2041"/>
  <c r="K2040"/>
  <c r="G2040"/>
  <c r="K2039"/>
  <c r="G2039"/>
  <c r="K2038"/>
  <c r="G2038"/>
  <c r="K2037"/>
  <c r="G2037"/>
  <c r="K2036"/>
  <c r="G2036"/>
  <c r="K2035"/>
  <c r="G2035"/>
  <c r="K2034"/>
  <c r="G2034"/>
  <c r="K2033"/>
  <c r="G2033"/>
  <c r="K2032"/>
  <c r="G2032"/>
  <c r="K2031"/>
  <c r="G2031"/>
  <c r="K2030"/>
  <c r="G2030"/>
  <c r="K2029"/>
  <c r="G2029"/>
  <c r="K2028"/>
  <c r="G2028"/>
  <c r="K2027"/>
  <c r="G2027"/>
  <c r="K2026"/>
  <c r="G2026"/>
  <c r="K2025"/>
  <c r="G2025"/>
  <c r="K2024"/>
  <c r="G2024"/>
  <c r="K2023"/>
  <c r="G2023"/>
  <c r="K2022"/>
  <c r="G2022"/>
  <c r="K2021"/>
  <c r="G2021"/>
  <c r="K2020"/>
  <c r="G2020"/>
  <c r="K2019"/>
  <c r="G2019"/>
  <c r="K2018"/>
  <c r="G2018"/>
  <c r="K2017"/>
  <c r="G2017"/>
  <c r="K2016"/>
  <c r="G2016"/>
  <c r="K2015"/>
  <c r="G2015"/>
  <c r="K2014"/>
  <c r="G2014"/>
  <c r="K2013"/>
  <c r="G2013"/>
  <c r="K2012"/>
  <c r="G2012"/>
  <c r="K2011"/>
  <c r="G2011"/>
  <c r="K2010"/>
  <c r="G2010"/>
  <c r="K2009"/>
  <c r="G2009"/>
  <c r="K2008"/>
  <c r="G2008"/>
  <c r="K2007"/>
  <c r="G2007"/>
  <c r="K2006"/>
  <c r="G2006"/>
  <c r="K2005"/>
  <c r="G2005"/>
  <c r="K2004"/>
  <c r="G2004"/>
  <c r="K2003"/>
  <c r="G2003"/>
  <c r="K2002"/>
  <c r="G2002"/>
  <c r="K2001"/>
  <c r="G2001"/>
  <c r="K2000"/>
  <c r="G2000"/>
  <c r="K1999"/>
  <c r="G1999"/>
  <c r="K1998"/>
  <c r="G1998"/>
  <c r="K1997"/>
  <c r="G1997"/>
  <c r="K1996"/>
  <c r="G1996"/>
  <c r="K1995"/>
  <c r="G1995"/>
  <c r="K1994"/>
  <c r="G1994"/>
  <c r="K1993"/>
  <c r="G1993"/>
  <c r="K1992"/>
  <c r="G1992"/>
  <c r="K1991"/>
  <c r="G1991"/>
  <c r="K1990"/>
  <c r="G1990"/>
  <c r="K1989"/>
  <c r="G1989"/>
  <c r="K1988"/>
  <c r="G1988"/>
  <c r="K1987"/>
  <c r="G1987"/>
  <c r="K1986"/>
  <c r="G1986"/>
  <c r="K1985"/>
  <c r="G1985"/>
  <c r="K1984"/>
  <c r="G1984"/>
  <c r="K1983"/>
  <c r="G1983"/>
  <c r="K1982"/>
  <c r="G1982"/>
  <c r="K1981"/>
  <c r="G1981"/>
  <c r="K1980"/>
  <c r="G1980"/>
  <c r="K1979"/>
  <c r="G1979"/>
  <c r="K1978"/>
  <c r="G1978"/>
  <c r="K1977"/>
  <c r="G1977"/>
  <c r="K1976"/>
  <c r="G1976"/>
  <c r="K1975"/>
  <c r="G1975"/>
  <c r="K1974"/>
  <c r="G1974"/>
  <c r="K1973"/>
  <c r="G1973"/>
  <c r="K1972"/>
  <c r="G1972"/>
  <c r="K1971"/>
  <c r="G1971"/>
  <c r="K1970"/>
  <c r="G1970"/>
  <c r="K1969"/>
  <c r="G1969"/>
  <c r="K1968"/>
  <c r="G1968"/>
  <c r="K1967"/>
  <c r="G1967"/>
  <c r="K1966"/>
  <c r="G1966"/>
  <c r="K1965"/>
  <c r="G1965"/>
  <c r="K1964"/>
  <c r="G1964"/>
  <c r="K1963"/>
  <c r="G1963"/>
  <c r="K1962"/>
  <c r="G1962"/>
  <c r="K1961"/>
  <c r="G1961"/>
  <c r="K1960"/>
  <c r="G1960"/>
  <c r="K1959"/>
  <c r="G1959"/>
  <c r="K1958"/>
  <c r="G1958"/>
  <c r="K1957"/>
  <c r="G1957"/>
  <c r="K1956"/>
  <c r="G1956"/>
  <c r="K1955"/>
  <c r="G1955"/>
  <c r="K1954"/>
  <c r="G1954"/>
  <c r="K1953"/>
  <c r="G1953"/>
  <c r="K1952"/>
  <c r="G1952"/>
  <c r="K1951"/>
  <c r="G1951"/>
  <c r="K1950"/>
  <c r="G1950"/>
  <c r="K1949"/>
  <c r="G1949"/>
  <c r="K1948"/>
  <c r="G1948"/>
  <c r="K1947"/>
  <c r="G1947"/>
  <c r="K1946"/>
  <c r="G1946"/>
  <c r="K1945"/>
  <c r="G1945"/>
  <c r="K1944"/>
  <c r="G1944"/>
  <c r="K1943"/>
  <c r="G1943"/>
  <c r="K1942"/>
  <c r="G1942"/>
  <c r="K1941"/>
  <c r="G1941"/>
  <c r="K1940"/>
  <c r="G1940"/>
  <c r="K1939"/>
  <c r="G1939"/>
  <c r="K1938"/>
  <c r="G1938"/>
  <c r="K1937"/>
  <c r="G1937"/>
  <c r="K1936"/>
  <c r="G1936"/>
  <c r="K1935"/>
  <c r="G1935"/>
  <c r="K1934"/>
  <c r="G1934"/>
  <c r="K1933"/>
  <c r="G1933"/>
  <c r="K1932"/>
  <c r="G1932"/>
  <c r="K1931"/>
  <c r="G1931"/>
  <c r="K1930"/>
  <c r="G1930"/>
  <c r="K1929"/>
  <c r="G1929"/>
  <c r="K1928"/>
  <c r="G1928"/>
  <c r="K1927"/>
  <c r="G1927"/>
  <c r="K1926"/>
  <c r="G1926"/>
  <c r="K1925"/>
  <c r="G1925"/>
  <c r="K1924"/>
  <c r="G1924"/>
  <c r="K1923"/>
  <c r="G1923"/>
  <c r="K1922"/>
  <c r="G1922"/>
  <c r="K1921"/>
  <c r="G1921"/>
  <c r="K1920"/>
  <c r="G1920"/>
  <c r="K1919"/>
  <c r="G1919"/>
  <c r="K1918"/>
  <c r="G1918"/>
  <c r="K1917"/>
  <c r="G1917"/>
  <c r="K1916"/>
  <c r="G1916"/>
  <c r="K1915"/>
  <c r="G1915"/>
  <c r="K1914"/>
  <c r="G1914"/>
  <c r="K1913"/>
  <c r="G1913"/>
  <c r="K1912"/>
  <c r="G1912"/>
  <c r="K1911"/>
  <c r="G1911"/>
  <c r="K1910"/>
  <c r="G1910"/>
  <c r="K1909"/>
  <c r="G1909"/>
  <c r="K1908"/>
  <c r="G1908"/>
  <c r="K1907"/>
  <c r="G1907"/>
  <c r="K1906"/>
  <c r="G1906"/>
  <c r="K1905"/>
  <c r="G1905"/>
  <c r="K1904"/>
  <c r="G1904"/>
  <c r="K1903"/>
  <c r="G1903"/>
  <c r="K1902"/>
  <c r="G1902"/>
  <c r="K1901"/>
  <c r="G1901"/>
  <c r="K1900"/>
  <c r="G1900"/>
  <c r="K1899"/>
  <c r="G1899"/>
  <c r="K1898"/>
  <c r="G1898"/>
  <c r="K1897"/>
  <c r="G1897"/>
  <c r="K1896"/>
  <c r="G1896"/>
  <c r="K1895"/>
  <c r="G1895"/>
  <c r="K1894"/>
  <c r="G1894"/>
  <c r="K1893"/>
  <c r="G1893"/>
  <c r="K1892"/>
  <c r="G1892"/>
  <c r="K1891"/>
  <c r="G1891"/>
  <c r="K1890"/>
  <c r="G1890"/>
  <c r="K1889"/>
  <c r="G1889"/>
  <c r="K1888"/>
  <c r="G1888"/>
  <c r="K1887"/>
  <c r="G1887"/>
  <c r="K1886"/>
  <c r="G1886"/>
  <c r="K1885"/>
  <c r="G1885"/>
  <c r="K1884"/>
  <c r="G1884"/>
  <c r="K1883"/>
  <c r="G1883"/>
  <c r="K1882"/>
  <c r="G1882"/>
  <c r="K1881"/>
  <c r="G1881"/>
  <c r="K1880"/>
  <c r="G1880"/>
  <c r="K1879"/>
  <c r="G1879"/>
  <c r="K1878"/>
  <c r="G1878"/>
  <c r="K1877"/>
  <c r="G1877"/>
  <c r="K1876"/>
  <c r="G1876"/>
  <c r="K1875"/>
  <c r="G1875"/>
  <c r="K1874"/>
  <c r="G1874"/>
  <c r="K1873"/>
  <c r="G1873"/>
  <c r="K1872"/>
  <c r="G1872"/>
  <c r="K1871"/>
  <c r="G1871"/>
  <c r="K1870"/>
  <c r="G1870"/>
  <c r="K1869"/>
  <c r="G1869"/>
  <c r="K1868"/>
  <c r="G1868"/>
  <c r="K1867"/>
  <c r="G1867"/>
  <c r="K1866"/>
  <c r="G1866"/>
  <c r="K1865"/>
  <c r="G1865"/>
  <c r="K1864"/>
  <c r="G1864"/>
  <c r="K1863"/>
  <c r="G1863"/>
  <c r="K1862"/>
  <c r="G1862"/>
  <c r="K1861"/>
  <c r="G1861"/>
  <c r="K1860"/>
  <c r="G1860"/>
  <c r="K1859"/>
  <c r="G1859"/>
  <c r="K1858"/>
  <c r="G1858"/>
  <c r="K1857"/>
  <c r="G1857"/>
  <c r="K1856"/>
  <c r="G1856"/>
  <c r="K1855"/>
  <c r="G1855"/>
  <c r="K1854"/>
  <c r="G1854"/>
  <c r="K1853"/>
  <c r="G1853"/>
  <c r="K1852"/>
  <c r="G1852"/>
  <c r="K1851"/>
  <c r="G1851"/>
  <c r="K1850"/>
  <c r="G1850"/>
  <c r="K1849"/>
  <c r="G1849"/>
  <c r="K1848"/>
  <c r="G1848"/>
  <c r="K1847"/>
  <c r="G1847"/>
  <c r="K1846"/>
  <c r="G1846"/>
  <c r="K1845"/>
  <c r="G1845"/>
  <c r="K1844"/>
  <c r="G1844"/>
  <c r="K1843"/>
  <c r="G1843"/>
  <c r="K1842"/>
  <c r="G1842"/>
  <c r="K1841"/>
  <c r="G1841"/>
  <c r="K1840"/>
  <c r="G1840"/>
  <c r="K1839"/>
  <c r="G1839"/>
  <c r="K1838"/>
  <c r="G1838"/>
  <c r="K1837"/>
  <c r="G1837"/>
  <c r="K1836"/>
  <c r="G1836"/>
  <c r="K1835"/>
  <c r="G1835"/>
  <c r="K1834"/>
  <c r="G1834"/>
  <c r="K1833"/>
  <c r="G1833"/>
  <c r="K1832"/>
  <c r="G1832"/>
  <c r="K1831"/>
  <c r="G1831"/>
  <c r="K1830"/>
  <c r="G1830"/>
  <c r="K1829"/>
  <c r="G1829"/>
  <c r="K1828"/>
  <c r="G1828"/>
  <c r="K1827"/>
  <c r="G1827"/>
  <c r="K1826"/>
  <c r="G1826"/>
  <c r="K1825"/>
  <c r="G1825"/>
  <c r="K1824"/>
  <c r="G1824"/>
  <c r="K1823"/>
  <c r="G1823"/>
  <c r="K1822"/>
  <c r="G1822"/>
  <c r="K1821"/>
  <c r="G1821"/>
  <c r="K1820"/>
  <c r="G1820"/>
  <c r="K1819"/>
  <c r="G1819"/>
  <c r="K1818"/>
  <c r="G1818"/>
  <c r="K1817"/>
  <c r="G1817"/>
  <c r="K1816"/>
  <c r="G1816"/>
  <c r="K1815"/>
  <c r="G1815"/>
  <c r="K1814"/>
  <c r="G1814"/>
  <c r="K1813"/>
  <c r="G1813"/>
  <c r="K1812"/>
  <c r="G1812"/>
  <c r="K1811"/>
  <c r="G1811"/>
  <c r="K1810"/>
  <c r="G1810"/>
  <c r="K1809"/>
  <c r="G1809"/>
  <c r="K1808"/>
  <c r="G1808"/>
  <c r="K1807"/>
  <c r="G1807"/>
  <c r="K1806"/>
  <c r="G1806"/>
  <c r="K1805"/>
  <c r="G1805"/>
  <c r="K1804"/>
  <c r="G1804"/>
  <c r="K1803"/>
  <c r="G1803"/>
  <c r="K1802"/>
  <c r="G1802"/>
  <c r="K1801"/>
  <c r="G1801"/>
  <c r="K1800"/>
  <c r="G1800"/>
  <c r="K1799"/>
  <c r="G1799"/>
  <c r="K1798"/>
  <c r="G1798"/>
  <c r="K1797"/>
  <c r="G1797"/>
  <c r="K1796"/>
  <c r="G1796"/>
  <c r="K1795"/>
  <c r="G1795"/>
  <c r="K1794"/>
  <c r="G1794"/>
  <c r="K1793"/>
  <c r="G1793"/>
  <c r="K1792"/>
  <c r="G1792"/>
  <c r="K1791"/>
  <c r="G1791"/>
  <c r="K1790"/>
  <c r="G1790"/>
  <c r="K1789"/>
  <c r="G1789"/>
  <c r="K1788"/>
  <c r="G1788"/>
  <c r="K1787"/>
  <c r="G1787"/>
  <c r="K1786"/>
  <c r="G1786"/>
  <c r="K1785"/>
  <c r="G1785"/>
  <c r="K1784"/>
  <c r="G1784"/>
  <c r="K1783"/>
  <c r="G1783"/>
  <c r="K1782"/>
  <c r="G1782"/>
  <c r="K1781"/>
  <c r="G1781"/>
  <c r="K1780"/>
  <c r="G1780"/>
  <c r="K1779"/>
  <c r="G1779"/>
  <c r="K1778"/>
  <c r="G1778"/>
  <c r="K1777"/>
  <c r="G1777"/>
  <c r="K1776"/>
  <c r="G1776"/>
  <c r="K1775"/>
  <c r="G1775"/>
  <c r="K1774"/>
  <c r="G1774"/>
  <c r="K1773"/>
  <c r="G1773"/>
  <c r="K1772"/>
  <c r="G1772"/>
  <c r="K1771"/>
  <c r="G1771"/>
  <c r="K1770"/>
  <c r="G1770"/>
  <c r="K1769"/>
  <c r="G1769"/>
  <c r="K1768"/>
  <c r="G1768"/>
  <c r="K1767"/>
  <c r="G1767"/>
  <c r="K1766"/>
  <c r="G1766"/>
  <c r="K1765"/>
  <c r="G1765"/>
  <c r="K1764"/>
  <c r="G1764"/>
  <c r="K1763"/>
  <c r="G1763"/>
  <c r="K1762"/>
  <c r="G1762"/>
  <c r="K1761"/>
  <c r="G1761"/>
  <c r="K1760"/>
  <c r="G1760"/>
  <c r="K1759"/>
  <c r="G1759"/>
  <c r="K1758"/>
  <c r="G1758"/>
  <c r="K1757"/>
  <c r="G1757"/>
  <c r="K1756"/>
  <c r="G1756"/>
  <c r="K1755"/>
  <c r="G1755"/>
  <c r="K1754"/>
  <c r="G1754"/>
  <c r="K1753"/>
  <c r="G1753"/>
  <c r="K1752"/>
  <c r="G1752"/>
  <c r="K1751"/>
  <c r="G1751"/>
  <c r="K1750"/>
  <c r="G1750"/>
  <c r="K1749"/>
  <c r="G1749"/>
  <c r="K1748"/>
  <c r="G1748"/>
  <c r="K1747"/>
  <c r="G1747"/>
  <c r="K1746"/>
  <c r="G1746"/>
  <c r="K1745"/>
  <c r="G1745"/>
  <c r="K1744"/>
  <c r="G1744"/>
  <c r="K1743"/>
  <c r="G1743"/>
  <c r="K1742"/>
  <c r="G1742"/>
  <c r="K1741"/>
  <c r="G1741"/>
  <c r="K1740"/>
  <c r="G1740"/>
  <c r="K1739"/>
  <c r="G1739"/>
  <c r="K1738"/>
  <c r="G1738"/>
  <c r="K1737"/>
  <c r="G1737"/>
  <c r="K1736"/>
  <c r="G1736"/>
  <c r="K1735"/>
  <c r="G1735"/>
  <c r="K1734"/>
  <c r="G1734"/>
  <c r="K1733"/>
  <c r="G1733"/>
  <c r="K1732"/>
  <c r="G1732"/>
  <c r="K1731"/>
  <c r="G1731"/>
  <c r="K1730"/>
  <c r="G1730"/>
  <c r="K1729"/>
  <c r="G1729"/>
  <c r="K1728"/>
  <c r="G1728"/>
  <c r="K1727"/>
  <c r="G1727"/>
  <c r="K1726"/>
  <c r="G1726"/>
  <c r="K1725"/>
  <c r="G1725"/>
  <c r="K1724"/>
  <c r="G1724"/>
  <c r="K1723"/>
  <c r="G1723"/>
  <c r="K1722"/>
  <c r="G1722"/>
  <c r="K1721"/>
  <c r="G1721"/>
  <c r="K1720"/>
  <c r="G1720"/>
  <c r="K1719"/>
  <c r="G1719"/>
  <c r="K1718"/>
  <c r="G1718"/>
  <c r="K1717"/>
  <c r="G1717"/>
  <c r="K1716"/>
  <c r="G1716"/>
  <c r="K1715"/>
  <c r="G1715"/>
  <c r="K1714"/>
  <c r="G1714"/>
  <c r="K1713"/>
  <c r="G1713"/>
  <c r="K1712"/>
  <c r="G1712"/>
  <c r="K1711"/>
  <c r="G1711"/>
  <c r="K1710"/>
  <c r="G1710"/>
  <c r="K1709"/>
  <c r="G1709"/>
  <c r="K1708"/>
  <c r="G1708"/>
  <c r="K1707"/>
  <c r="G1707"/>
  <c r="K1706"/>
  <c r="G1706"/>
  <c r="K1705"/>
  <c r="G1705"/>
  <c r="K1704"/>
  <c r="G1704"/>
  <c r="K1703"/>
  <c r="G1703"/>
  <c r="K1702"/>
  <c r="G1702"/>
  <c r="K1701"/>
  <c r="G1701"/>
  <c r="K1700"/>
  <c r="G1700"/>
  <c r="K1699"/>
  <c r="G1699"/>
  <c r="K1698"/>
  <c r="G1698"/>
  <c r="K1697"/>
  <c r="G1697"/>
  <c r="K1696"/>
  <c r="G1696"/>
  <c r="K1695"/>
  <c r="G1695"/>
  <c r="K1694"/>
  <c r="G1694"/>
  <c r="K1693"/>
  <c r="G1693"/>
  <c r="K1692"/>
  <c r="G1692"/>
  <c r="K1691"/>
  <c r="G1691"/>
  <c r="K1690"/>
  <c r="G1690"/>
  <c r="K1689"/>
  <c r="G1689"/>
  <c r="K1688"/>
  <c r="G1688"/>
  <c r="K1687"/>
  <c r="G1687"/>
  <c r="K1686"/>
  <c r="G1686"/>
  <c r="K1685"/>
  <c r="G1685"/>
  <c r="K1684"/>
  <c r="G1684"/>
  <c r="K1683"/>
  <c r="G1683"/>
  <c r="K1682"/>
  <c r="G1682"/>
  <c r="K1681"/>
  <c r="G1681"/>
  <c r="K1680"/>
  <c r="G1680"/>
  <c r="K1679"/>
  <c r="G1679"/>
  <c r="K1678"/>
  <c r="G1678"/>
  <c r="K1677"/>
  <c r="G1677"/>
  <c r="K1676"/>
  <c r="G1676"/>
  <c r="K1675"/>
  <c r="G1675"/>
  <c r="K1674"/>
  <c r="G1674"/>
  <c r="K1673"/>
  <c r="G1673"/>
  <c r="K1672"/>
  <c r="G1672"/>
  <c r="K1671"/>
  <c r="G1671"/>
  <c r="K1670"/>
  <c r="G1670"/>
  <c r="K1669"/>
  <c r="G1669"/>
  <c r="K1668"/>
  <c r="G1668"/>
  <c r="K1667"/>
  <c r="G1667"/>
  <c r="K1666"/>
  <c r="G1666"/>
  <c r="K1665"/>
  <c r="G1665"/>
  <c r="K1664"/>
  <c r="G1664"/>
  <c r="K1663"/>
  <c r="G1663"/>
  <c r="K1662"/>
  <c r="G1662"/>
  <c r="K1661"/>
  <c r="G1661"/>
  <c r="K1660"/>
  <c r="G1660"/>
  <c r="K1659"/>
  <c r="G1659"/>
  <c r="K1658"/>
  <c r="G1658"/>
  <c r="K1657"/>
  <c r="G1657"/>
  <c r="K1656"/>
  <c r="G1656"/>
  <c r="K1655"/>
  <c r="G1655"/>
  <c r="K1654"/>
  <c r="G1654"/>
  <c r="K1653"/>
  <c r="G1653"/>
  <c r="K1652"/>
  <c r="G1652"/>
  <c r="K1651"/>
  <c r="G1651"/>
  <c r="K1650"/>
  <c r="G1650"/>
  <c r="K1649"/>
  <c r="G1649"/>
  <c r="K1648"/>
  <c r="G1648"/>
  <c r="K1647"/>
  <c r="G1647"/>
  <c r="K1646"/>
  <c r="G1646"/>
  <c r="K1645"/>
  <c r="G1645"/>
  <c r="K1644"/>
  <c r="G1644"/>
  <c r="K1643"/>
  <c r="G1643"/>
  <c r="K1642"/>
  <c r="G1642"/>
  <c r="K1641"/>
  <c r="G1641"/>
  <c r="K1640"/>
  <c r="G1640"/>
  <c r="K1639"/>
  <c r="G1639"/>
  <c r="K1638"/>
  <c r="G1638"/>
  <c r="K1637"/>
  <c r="G1637"/>
  <c r="K1636"/>
  <c r="G1636"/>
  <c r="K1635"/>
  <c r="G1635"/>
  <c r="K1634"/>
  <c r="G1634"/>
  <c r="K1633"/>
  <c r="G1633"/>
  <c r="K1632"/>
  <c r="G1632"/>
  <c r="K1631"/>
  <c r="G1631"/>
  <c r="K1630"/>
  <c r="G1630"/>
  <c r="K1629"/>
  <c r="G1629"/>
  <c r="K1628"/>
  <c r="G1628"/>
  <c r="K1627"/>
  <c r="G1627"/>
  <c r="K1626"/>
  <c r="G1626"/>
  <c r="K1625"/>
  <c r="G1625"/>
  <c r="K1624"/>
  <c r="G1624"/>
  <c r="K1623"/>
  <c r="G1623"/>
  <c r="K1622"/>
  <c r="G1622"/>
  <c r="K1621"/>
  <c r="G1621"/>
  <c r="K1620"/>
  <c r="G1620"/>
  <c r="K1619"/>
  <c r="G1619"/>
  <c r="K1618"/>
  <c r="G1618"/>
  <c r="K1617"/>
  <c r="G1617"/>
  <c r="K1616"/>
  <c r="G1616"/>
  <c r="K1615"/>
  <c r="G1615"/>
  <c r="K1614"/>
  <c r="G1614"/>
  <c r="K1613"/>
  <c r="G1613"/>
  <c r="K1612"/>
  <c r="G1612"/>
  <c r="K1611"/>
  <c r="G1611"/>
  <c r="K1610"/>
  <c r="G1610"/>
  <c r="K1609"/>
  <c r="G1609"/>
  <c r="K1608"/>
  <c r="G1608"/>
  <c r="K1607"/>
  <c r="G1607"/>
  <c r="K1606"/>
  <c r="G1606"/>
  <c r="K1605"/>
  <c r="G1605"/>
  <c r="K1604"/>
  <c r="G1604"/>
  <c r="K1603"/>
  <c r="G1603"/>
  <c r="K1602"/>
  <c r="G1602"/>
  <c r="K1601"/>
  <c r="G1601"/>
  <c r="K1600"/>
  <c r="G1600"/>
  <c r="K1599"/>
  <c r="G1599"/>
  <c r="K1598"/>
  <c r="G1598"/>
  <c r="K1597"/>
  <c r="G1597"/>
  <c r="K1596"/>
  <c r="G1596"/>
  <c r="K1595"/>
  <c r="G1595"/>
  <c r="K1594"/>
  <c r="G1594"/>
  <c r="K1593"/>
  <c r="G1593"/>
  <c r="K1592"/>
  <c r="G1592"/>
  <c r="K1591"/>
  <c r="G1591"/>
  <c r="K1590"/>
  <c r="G1590"/>
  <c r="K1589"/>
  <c r="G1589"/>
  <c r="K1588"/>
  <c r="G1588"/>
  <c r="K1587"/>
  <c r="G1587"/>
  <c r="K1586"/>
  <c r="G1586"/>
  <c r="K1585"/>
  <c r="G1585"/>
  <c r="K1584"/>
  <c r="G1584"/>
  <c r="K1583"/>
  <c r="G1583"/>
  <c r="K1582"/>
  <c r="G1582"/>
  <c r="K1581"/>
  <c r="G1581"/>
  <c r="K1580"/>
  <c r="G1580"/>
  <c r="K1579"/>
  <c r="G1579"/>
  <c r="K1578"/>
  <c r="G1578"/>
  <c r="K1577"/>
  <c r="G1577"/>
  <c r="K1576"/>
  <c r="G1576"/>
  <c r="K1575"/>
  <c r="G1575"/>
  <c r="K1574"/>
  <c r="G1574"/>
  <c r="K1573"/>
  <c r="G1573"/>
  <c r="K1572"/>
  <c r="G1572"/>
  <c r="K1571"/>
  <c r="G1571"/>
  <c r="K1570"/>
  <c r="G1570"/>
  <c r="K1569"/>
  <c r="G1569"/>
  <c r="K1568"/>
  <c r="G1568"/>
  <c r="K1567"/>
  <c r="G1567"/>
  <c r="K1566"/>
  <c r="G1566"/>
  <c r="K1565"/>
  <c r="G1565"/>
  <c r="K1564"/>
  <c r="G1564"/>
  <c r="K1563"/>
  <c r="G1563"/>
  <c r="K1562"/>
  <c r="G1562"/>
  <c r="K1561"/>
  <c r="G1561"/>
  <c r="K1560"/>
  <c r="G1560"/>
  <c r="K1559"/>
  <c r="G1559"/>
  <c r="K1558"/>
  <c r="G1558"/>
  <c r="K1557"/>
  <c r="G1557"/>
  <c r="K1556"/>
  <c r="G1556"/>
  <c r="K1555"/>
  <c r="G1555"/>
  <c r="K1554"/>
  <c r="G1554"/>
  <c r="K1553"/>
  <c r="G1553"/>
  <c r="K1552"/>
  <c r="G1552"/>
  <c r="K1551"/>
  <c r="G1551"/>
  <c r="K1550"/>
  <c r="G1550"/>
  <c r="K1549"/>
  <c r="G1549"/>
  <c r="K1548"/>
  <c r="G1548"/>
  <c r="K1547"/>
  <c r="G1547"/>
  <c r="K1546"/>
  <c r="G1546"/>
  <c r="K1545"/>
  <c r="G1545"/>
  <c r="K1544"/>
  <c r="G1544"/>
  <c r="K1543"/>
  <c r="G1543"/>
  <c r="K1542"/>
  <c r="G1542"/>
  <c r="K1541"/>
  <c r="G1541"/>
  <c r="K1540"/>
  <c r="G1540"/>
  <c r="K1539"/>
  <c r="G1539"/>
  <c r="K1538"/>
  <c r="G1538"/>
  <c r="K1537"/>
  <c r="G1537"/>
  <c r="K1536"/>
  <c r="G1536"/>
  <c r="K1535"/>
  <c r="G1535"/>
  <c r="K1534"/>
  <c r="G1534"/>
  <c r="K1533"/>
  <c r="G1533"/>
  <c r="K1532"/>
  <c r="G1532"/>
  <c r="K1531"/>
  <c r="G1531"/>
  <c r="K1530"/>
  <c r="G1530"/>
  <c r="K1529"/>
  <c r="G1529"/>
  <c r="K1528"/>
  <c r="G1528"/>
  <c r="K1527"/>
  <c r="G1527"/>
  <c r="K1526"/>
  <c r="G1526"/>
  <c r="K1525"/>
  <c r="G1525"/>
  <c r="K1524"/>
  <c r="G1524"/>
  <c r="K1523"/>
  <c r="G1523"/>
  <c r="K1522"/>
  <c r="G1522"/>
  <c r="K1521"/>
  <c r="G1521"/>
  <c r="K1520"/>
  <c r="G1520"/>
  <c r="K1519"/>
  <c r="G1519"/>
  <c r="K1518"/>
  <c r="G1518"/>
  <c r="K1517"/>
  <c r="G1517"/>
  <c r="K1516"/>
  <c r="G1516"/>
  <c r="K1515"/>
  <c r="G1515"/>
  <c r="K1514"/>
  <c r="G1514"/>
  <c r="K1513"/>
  <c r="G1513"/>
  <c r="K1512"/>
  <c r="G1512"/>
  <c r="K1511"/>
  <c r="G1511"/>
  <c r="K1510"/>
  <c r="G1510"/>
  <c r="K1509"/>
  <c r="G1509"/>
  <c r="K1508"/>
  <c r="G1508"/>
  <c r="K1507"/>
  <c r="G1507"/>
  <c r="K1506"/>
  <c r="G1506"/>
  <c r="K1505"/>
  <c r="G1505"/>
  <c r="K1504"/>
  <c r="G1504"/>
  <c r="K1503"/>
  <c r="G1503"/>
  <c r="K1502"/>
  <c r="G1502"/>
  <c r="K1501"/>
  <c r="G1501"/>
  <c r="K1500"/>
  <c r="G1500"/>
  <c r="K1499"/>
  <c r="G1499"/>
  <c r="K1498"/>
  <c r="G1498"/>
  <c r="K1497"/>
  <c r="G1497"/>
  <c r="K1496"/>
  <c r="G1496"/>
  <c r="K1495"/>
  <c r="G1495"/>
  <c r="K1494"/>
  <c r="G1494"/>
  <c r="K1493"/>
  <c r="G1493"/>
  <c r="K1492"/>
  <c r="G1492"/>
  <c r="K1491"/>
  <c r="G1491"/>
  <c r="K1490"/>
  <c r="G1490"/>
  <c r="K1489"/>
  <c r="G1489"/>
  <c r="K1488"/>
  <c r="G1488"/>
  <c r="K1487"/>
  <c r="G1487"/>
  <c r="K1486"/>
  <c r="G1486"/>
  <c r="K1485"/>
  <c r="G1485"/>
  <c r="K1484"/>
  <c r="G1484"/>
  <c r="K1483"/>
  <c r="G1483"/>
  <c r="K1482"/>
  <c r="G1482"/>
  <c r="K1481"/>
  <c r="G1481"/>
  <c r="K1480"/>
  <c r="G1480"/>
  <c r="K1479"/>
  <c r="G1479"/>
  <c r="K1478"/>
  <c r="G1478"/>
  <c r="K1477"/>
  <c r="G1477"/>
  <c r="K1476"/>
  <c r="G1476"/>
  <c r="K1475"/>
  <c r="G1475"/>
  <c r="K1474"/>
  <c r="G1474"/>
  <c r="K1473"/>
  <c r="G1473"/>
  <c r="K1472"/>
  <c r="G1472"/>
  <c r="K1471"/>
  <c r="G1471"/>
  <c r="K1470"/>
  <c r="G1470"/>
  <c r="K1469"/>
  <c r="G1469"/>
  <c r="K1468"/>
  <c r="G1468"/>
  <c r="K1467"/>
  <c r="G1467"/>
  <c r="K1466"/>
  <c r="G1466"/>
  <c r="K1465"/>
  <c r="G1465"/>
  <c r="K1464"/>
  <c r="G1464"/>
  <c r="K1463"/>
  <c r="G1463"/>
  <c r="K1462"/>
  <c r="G1462"/>
  <c r="K1461"/>
  <c r="G1461"/>
  <c r="K1460"/>
  <c r="G1460"/>
  <c r="K1459"/>
  <c r="G1459"/>
  <c r="K1458"/>
  <c r="G1458"/>
  <c r="K1457"/>
  <c r="G1457"/>
  <c r="K1456"/>
  <c r="G1456"/>
  <c r="K1455"/>
  <c r="G1455"/>
  <c r="K1454"/>
  <c r="G1454"/>
  <c r="K1453"/>
  <c r="G1453"/>
  <c r="K1452"/>
  <c r="G1452"/>
  <c r="K1451"/>
  <c r="G1451"/>
  <c r="K1450"/>
  <c r="G1450"/>
  <c r="K1449"/>
  <c r="G1449"/>
  <c r="K1448"/>
  <c r="G1448"/>
  <c r="K1447"/>
  <c r="G1447"/>
  <c r="K1446"/>
  <c r="G1446"/>
  <c r="K1445"/>
  <c r="G1445"/>
  <c r="K1444"/>
  <c r="G1444"/>
  <c r="K1443"/>
  <c r="G1443"/>
  <c r="K1442"/>
  <c r="G1442"/>
  <c r="K1441"/>
  <c r="G1441"/>
  <c r="K1440"/>
  <c r="G1440"/>
  <c r="K1439"/>
  <c r="G1439"/>
  <c r="K1438"/>
  <c r="G1438"/>
  <c r="K1437"/>
  <c r="G1437"/>
  <c r="K1436"/>
  <c r="G1436"/>
  <c r="K1435"/>
  <c r="G1435"/>
  <c r="K1434"/>
  <c r="G1434"/>
  <c r="K1433"/>
  <c r="G1433"/>
  <c r="K1432"/>
  <c r="G1432"/>
  <c r="K1431"/>
  <c r="G1431"/>
  <c r="K1430"/>
  <c r="G1430"/>
  <c r="K1429"/>
  <c r="G1429"/>
  <c r="K1428"/>
  <c r="G1428"/>
  <c r="K1427"/>
  <c r="G1427"/>
  <c r="K1426"/>
  <c r="G1426"/>
  <c r="K1425"/>
  <c r="G1425"/>
  <c r="K1424"/>
  <c r="G1424"/>
  <c r="K1423"/>
  <c r="G1423"/>
  <c r="K1422"/>
  <c r="G1422"/>
  <c r="K1421"/>
  <c r="G1421"/>
  <c r="K1420"/>
  <c r="G1420"/>
  <c r="K1419"/>
  <c r="G1419"/>
  <c r="K1418"/>
  <c r="G1418"/>
  <c r="K1417"/>
  <c r="G1417"/>
  <c r="K1416"/>
  <c r="G1416"/>
  <c r="K1415"/>
  <c r="G1415"/>
  <c r="K1414"/>
  <c r="G1414"/>
  <c r="K1413"/>
  <c r="G1413"/>
  <c r="K1412"/>
  <c r="G1412"/>
  <c r="K1411"/>
  <c r="G1411"/>
  <c r="K1410"/>
  <c r="G1410"/>
  <c r="K1409"/>
  <c r="G1409"/>
  <c r="K1408"/>
  <c r="G1408"/>
  <c r="K1407"/>
  <c r="G1407"/>
  <c r="K1406"/>
  <c r="G1406"/>
  <c r="K1405"/>
  <c r="G1405"/>
  <c r="K1404"/>
  <c r="G1404"/>
  <c r="K1403"/>
  <c r="G1403"/>
  <c r="K1402"/>
  <c r="G1402"/>
  <c r="K1401"/>
  <c r="G1401"/>
  <c r="K1400"/>
  <c r="G1400"/>
  <c r="K1399"/>
  <c r="G1399"/>
  <c r="K1398"/>
  <c r="G1398"/>
  <c r="K1397"/>
  <c r="G1397"/>
  <c r="K1396"/>
  <c r="G1396"/>
  <c r="K1395"/>
  <c r="G1395"/>
  <c r="K1394"/>
  <c r="G1394"/>
  <c r="K1393"/>
  <c r="G1393"/>
  <c r="K1392"/>
  <c r="G1392"/>
  <c r="K1391"/>
  <c r="G1391"/>
  <c r="K1390"/>
  <c r="G1390"/>
  <c r="K1389"/>
  <c r="G1389"/>
  <c r="K1388"/>
  <c r="G1388"/>
  <c r="K1387"/>
  <c r="G1387"/>
  <c r="K1386"/>
  <c r="G1386"/>
  <c r="K1385"/>
  <c r="G1385"/>
  <c r="K1384"/>
  <c r="G1384"/>
  <c r="K1383"/>
  <c r="G1383"/>
  <c r="K1382"/>
  <c r="G1382"/>
  <c r="K1381"/>
  <c r="G1381"/>
  <c r="K1380"/>
  <c r="G1380"/>
  <c r="K1379"/>
  <c r="G1379"/>
  <c r="K1378"/>
  <c r="G1378"/>
  <c r="K1377"/>
  <c r="G1377"/>
  <c r="K1376"/>
  <c r="G1376"/>
  <c r="K1375"/>
  <c r="G1375"/>
  <c r="K1374"/>
  <c r="G1374"/>
  <c r="K1373"/>
  <c r="G1373"/>
  <c r="K1372"/>
  <c r="G1372"/>
  <c r="K1371"/>
  <c r="G1371"/>
  <c r="K1370"/>
  <c r="G1370"/>
  <c r="K1369"/>
  <c r="G1369"/>
  <c r="K1368"/>
  <c r="G1368"/>
  <c r="K1367"/>
  <c r="G1367"/>
  <c r="K1366"/>
  <c r="G1366"/>
  <c r="K1365"/>
  <c r="G1365"/>
  <c r="K1364"/>
  <c r="G1364"/>
  <c r="K1363"/>
  <c r="G1363"/>
  <c r="K1362"/>
  <c r="G1362"/>
  <c r="K1361"/>
  <c r="G1361"/>
  <c r="K1360"/>
  <c r="G1360"/>
  <c r="K1359"/>
  <c r="G1359"/>
  <c r="K1358"/>
  <c r="G1358"/>
  <c r="K1357"/>
  <c r="G1357"/>
  <c r="K1356"/>
  <c r="G1356"/>
  <c r="K1355"/>
  <c r="G1355"/>
  <c r="K1354"/>
  <c r="G1354"/>
  <c r="K1353"/>
  <c r="G1353"/>
  <c r="K1352"/>
  <c r="G1352"/>
  <c r="K1351"/>
  <c r="G1351"/>
  <c r="K1350"/>
  <c r="G1350"/>
  <c r="K1349"/>
  <c r="G1349"/>
  <c r="K1348"/>
  <c r="G1348"/>
  <c r="K1347"/>
  <c r="G1347"/>
  <c r="K1346"/>
  <c r="G1346"/>
  <c r="K1345"/>
  <c r="G1345"/>
  <c r="K1344"/>
  <c r="G1344"/>
  <c r="K1343"/>
  <c r="G1343"/>
  <c r="K1342"/>
  <c r="G1342"/>
  <c r="K1341"/>
  <c r="G1341"/>
  <c r="K1340"/>
  <c r="G1340"/>
  <c r="K1339"/>
  <c r="G1339"/>
  <c r="K1338"/>
  <c r="G1338"/>
  <c r="K1337"/>
  <c r="G1337"/>
  <c r="K1336"/>
  <c r="G1336"/>
  <c r="K1335"/>
  <c r="G1335"/>
  <c r="K1334"/>
  <c r="G1334"/>
  <c r="K1333"/>
  <c r="G1333"/>
  <c r="K1332"/>
  <c r="G1332"/>
  <c r="K1331"/>
  <c r="G1331"/>
  <c r="K1330"/>
  <c r="G1330"/>
  <c r="K1329"/>
  <c r="G1329"/>
  <c r="K1328"/>
  <c r="G1328"/>
  <c r="K1327"/>
  <c r="G1327"/>
  <c r="K1326"/>
  <c r="G1326"/>
  <c r="K1325"/>
  <c r="G1325"/>
  <c r="K1324"/>
  <c r="G1324"/>
  <c r="K1323"/>
  <c r="G1323"/>
  <c r="K1322"/>
  <c r="G1322"/>
  <c r="K1321"/>
  <c r="G1321"/>
  <c r="K1320"/>
  <c r="G1320"/>
  <c r="K1319"/>
  <c r="G1319"/>
  <c r="K1318"/>
  <c r="G1318"/>
  <c r="K1317"/>
  <c r="G1317"/>
  <c r="K1316"/>
  <c r="G1316"/>
  <c r="K1315"/>
  <c r="G1315"/>
  <c r="K1314"/>
  <c r="G1314"/>
  <c r="K1313"/>
  <c r="G1313"/>
  <c r="K1312"/>
  <c r="G1312"/>
  <c r="K1311"/>
  <c r="G1311"/>
  <c r="K1310"/>
  <c r="G1310"/>
  <c r="K1309"/>
  <c r="G1309"/>
  <c r="K1308"/>
  <c r="G1308"/>
  <c r="K1307"/>
  <c r="G1307"/>
  <c r="K1306"/>
  <c r="G1306"/>
  <c r="K1305"/>
  <c r="G1305"/>
  <c r="K1304"/>
  <c r="G1304"/>
  <c r="K1303"/>
  <c r="G1303"/>
  <c r="K1302"/>
  <c r="G1302"/>
  <c r="K1301"/>
  <c r="G1301"/>
  <c r="K1300"/>
  <c r="G1300"/>
  <c r="K1299"/>
  <c r="G1299"/>
  <c r="K1298"/>
  <c r="G1298"/>
  <c r="K1297"/>
  <c r="G1297"/>
  <c r="K1296"/>
  <c r="G1296"/>
  <c r="K1295"/>
  <c r="G1295"/>
  <c r="K1294"/>
  <c r="G1294"/>
  <c r="K1293"/>
  <c r="G1293"/>
  <c r="K1292"/>
  <c r="G1292"/>
  <c r="K1291"/>
  <c r="G1291"/>
  <c r="K1290"/>
  <c r="G1290"/>
  <c r="K1289"/>
  <c r="G1289"/>
  <c r="K1288"/>
  <c r="G1288"/>
  <c r="K1287"/>
  <c r="G1287"/>
  <c r="K1286"/>
  <c r="G1286"/>
  <c r="K1285"/>
  <c r="G1285"/>
  <c r="K1284"/>
  <c r="G1284"/>
  <c r="K1283"/>
  <c r="G1283"/>
  <c r="K1282"/>
  <c r="G1282"/>
  <c r="K1281"/>
  <c r="G1281"/>
  <c r="K1280"/>
  <c r="G1280"/>
  <c r="K1279"/>
  <c r="G1279"/>
  <c r="K1278"/>
  <c r="G1278"/>
  <c r="K1277"/>
  <c r="G1277"/>
  <c r="K1276"/>
  <c r="G1276"/>
  <c r="K1275"/>
  <c r="G1275"/>
  <c r="K1274"/>
  <c r="G1274"/>
  <c r="K1273"/>
  <c r="G1273"/>
  <c r="K1272"/>
  <c r="G1272"/>
  <c r="K1271"/>
  <c r="G1271"/>
  <c r="K1270"/>
  <c r="G1270"/>
  <c r="K1269"/>
  <c r="G1269"/>
  <c r="K1268"/>
  <c r="G1268"/>
  <c r="K1267"/>
  <c r="G1267"/>
  <c r="K1266"/>
  <c r="G1266"/>
  <c r="K1265"/>
  <c r="G1265"/>
  <c r="K1264"/>
  <c r="G1264"/>
  <c r="K1263"/>
  <c r="G1263"/>
  <c r="K1262"/>
  <c r="G1262"/>
  <c r="K1261"/>
  <c r="G1261"/>
  <c r="K1260"/>
  <c r="G1260"/>
  <c r="K1259"/>
  <c r="G1259"/>
  <c r="K1258"/>
  <c r="G1258"/>
  <c r="K1257"/>
  <c r="G1257"/>
  <c r="K1256"/>
  <c r="G1256"/>
  <c r="K1255"/>
  <c r="G1255"/>
  <c r="K1254"/>
  <c r="G1254"/>
  <c r="K1253"/>
  <c r="G1253"/>
  <c r="K1252"/>
  <c r="G1252"/>
  <c r="K1251"/>
  <c r="G1251"/>
  <c r="K1250"/>
  <c r="G1250"/>
  <c r="K1249"/>
  <c r="G1249"/>
  <c r="K1248"/>
  <c r="G1248"/>
  <c r="K1247"/>
  <c r="G1247"/>
  <c r="K1246"/>
  <c r="G1246"/>
  <c r="K1245"/>
  <c r="G1245"/>
  <c r="K1244"/>
  <c r="G1244"/>
  <c r="K1243"/>
  <c r="G1243"/>
  <c r="K1242"/>
  <c r="G1242"/>
  <c r="K1241"/>
  <c r="G1241"/>
  <c r="K1240"/>
  <c r="G1240"/>
  <c r="K1239"/>
  <c r="G1239"/>
  <c r="K1238"/>
  <c r="G1238"/>
  <c r="K1237"/>
  <c r="G1237"/>
  <c r="K1236"/>
  <c r="G1236"/>
  <c r="K1235"/>
  <c r="G1235"/>
  <c r="K1234"/>
  <c r="G1234"/>
  <c r="K1233"/>
  <c r="G1233"/>
  <c r="K1232"/>
  <c r="G1232"/>
  <c r="K1231"/>
  <c r="G1231"/>
  <c r="K1230"/>
  <c r="G1230"/>
  <c r="K1229"/>
  <c r="G1229"/>
  <c r="K1228"/>
  <c r="G1228"/>
  <c r="K1227"/>
  <c r="G1227"/>
  <c r="K1226"/>
  <c r="G1226"/>
  <c r="K1225"/>
  <c r="G1225"/>
  <c r="K1224"/>
  <c r="G1224"/>
  <c r="K1223"/>
  <c r="G1223"/>
  <c r="K1222"/>
  <c r="G1222"/>
  <c r="K1221"/>
  <c r="G1221"/>
  <c r="K1220"/>
  <c r="G1220"/>
  <c r="K1219"/>
  <c r="G1219"/>
  <c r="K1218"/>
  <c r="G1218"/>
  <c r="K1217"/>
  <c r="G1217"/>
  <c r="K1216"/>
  <c r="G1216"/>
  <c r="K1215"/>
  <c r="G1215"/>
  <c r="K1214"/>
  <c r="G1214"/>
  <c r="K1213"/>
  <c r="G1213"/>
  <c r="K1212"/>
  <c r="G1212"/>
  <c r="K1211"/>
  <c r="G1211"/>
  <c r="K1210"/>
  <c r="G1210"/>
  <c r="K1209"/>
  <c r="G1209"/>
  <c r="K1208"/>
  <c r="G1208"/>
  <c r="K1207"/>
  <c r="G1207"/>
  <c r="K1206"/>
  <c r="G1206"/>
  <c r="K1205"/>
  <c r="G1205"/>
  <c r="K1204"/>
  <c r="G1204"/>
  <c r="K1203"/>
  <c r="G1203"/>
  <c r="K1202"/>
  <c r="G1202"/>
  <c r="K1201"/>
  <c r="G1201"/>
  <c r="K1200"/>
  <c r="G1200"/>
  <c r="K1199"/>
  <c r="G1199"/>
  <c r="K1198"/>
  <c r="G1198"/>
  <c r="K1197"/>
  <c r="G1197"/>
  <c r="K1196"/>
  <c r="G1196"/>
  <c r="K1195"/>
  <c r="G1195"/>
  <c r="K1194"/>
  <c r="G1194"/>
  <c r="K1193"/>
  <c r="G1193"/>
  <c r="K1192"/>
  <c r="G1192"/>
  <c r="K1191"/>
  <c r="G1191"/>
  <c r="K1190"/>
  <c r="G1190"/>
  <c r="K1189"/>
  <c r="G1189"/>
  <c r="K1188"/>
  <c r="G1188"/>
  <c r="K1187"/>
  <c r="G1187"/>
  <c r="K1186"/>
  <c r="G1186"/>
  <c r="K1185"/>
  <c r="G1185"/>
  <c r="K1184"/>
  <c r="G1184"/>
  <c r="K1183"/>
  <c r="G1183"/>
  <c r="K1182"/>
  <c r="G1182"/>
  <c r="K1181"/>
  <c r="G1181"/>
  <c r="K1180"/>
  <c r="G1180"/>
  <c r="K1179"/>
  <c r="G1179"/>
  <c r="K1178"/>
  <c r="G1178"/>
  <c r="K1177"/>
  <c r="G1177"/>
  <c r="K1176"/>
  <c r="G1176"/>
  <c r="K1175"/>
  <c r="G1175"/>
  <c r="K1174"/>
  <c r="G1174"/>
  <c r="K1173"/>
  <c r="G1173"/>
  <c r="K1172"/>
  <c r="G1172"/>
  <c r="K1171"/>
  <c r="G1171"/>
  <c r="K1170"/>
  <c r="G1170"/>
  <c r="K1169"/>
  <c r="G1169"/>
  <c r="K1168"/>
  <c r="G1168"/>
  <c r="K1167"/>
  <c r="G1167"/>
  <c r="K1166"/>
  <c r="G1166"/>
  <c r="K1165"/>
  <c r="G1165"/>
  <c r="K1164"/>
  <c r="G1164"/>
  <c r="K1163"/>
  <c r="G1163"/>
  <c r="K1162"/>
  <c r="G1162"/>
  <c r="K1161"/>
  <c r="G1161"/>
  <c r="K1160"/>
  <c r="G1160"/>
  <c r="K1159"/>
  <c r="G1159"/>
  <c r="K1158"/>
  <c r="G1158"/>
  <c r="K1157"/>
  <c r="G1157"/>
  <c r="K1156"/>
  <c r="G1156"/>
  <c r="K1155"/>
  <c r="G1155"/>
  <c r="K1154"/>
  <c r="G1154"/>
  <c r="K1153"/>
  <c r="G1153"/>
  <c r="K1152"/>
  <c r="G1152"/>
  <c r="K1151"/>
  <c r="G1151"/>
  <c r="K1150"/>
  <c r="G1150"/>
  <c r="K1149"/>
  <c r="G1149"/>
  <c r="K1148"/>
  <c r="G1148"/>
  <c r="K1147"/>
  <c r="G1147"/>
  <c r="K1146"/>
  <c r="G1146"/>
  <c r="K1145"/>
  <c r="G1145"/>
  <c r="K1144"/>
  <c r="G1144"/>
  <c r="K1143"/>
  <c r="G1143"/>
  <c r="K1142"/>
  <c r="G1142"/>
  <c r="K1141"/>
  <c r="G1141"/>
  <c r="K1140"/>
  <c r="G1140"/>
  <c r="K1139"/>
  <c r="G1139"/>
  <c r="K1138"/>
  <c r="G1138"/>
  <c r="K1137"/>
  <c r="G1137"/>
  <c r="K1136"/>
  <c r="G1136"/>
  <c r="K1135"/>
  <c r="G1135"/>
  <c r="K1134"/>
  <c r="G1134"/>
  <c r="K1133"/>
  <c r="G1133"/>
  <c r="K1132"/>
  <c r="G1132"/>
  <c r="K1131"/>
  <c r="G1131"/>
  <c r="K1130"/>
  <c r="G1130"/>
  <c r="K1129"/>
  <c r="G1129"/>
  <c r="K1128"/>
  <c r="G1128"/>
  <c r="K1127"/>
  <c r="G1127"/>
  <c r="K1126"/>
  <c r="G1126"/>
  <c r="K1125"/>
  <c r="G1125"/>
  <c r="K1124"/>
  <c r="G1124"/>
  <c r="K1123"/>
  <c r="G1123"/>
  <c r="K1122"/>
  <c r="G1122"/>
  <c r="K1121"/>
  <c r="G1121"/>
  <c r="K1120"/>
  <c r="G1120"/>
  <c r="K1119"/>
  <c r="G1119"/>
  <c r="K1118"/>
  <c r="G1118"/>
  <c r="K1117"/>
  <c r="G1117"/>
  <c r="K1116"/>
  <c r="G1116"/>
  <c r="K1115"/>
  <c r="G1115"/>
  <c r="K1114"/>
  <c r="G1114"/>
  <c r="K1113"/>
  <c r="G1113"/>
  <c r="K1112"/>
  <c r="G1112"/>
  <c r="K1111"/>
  <c r="G1111"/>
  <c r="K1110"/>
  <c r="G1110"/>
  <c r="K1109"/>
  <c r="G1109"/>
  <c r="K1108"/>
  <c r="G1108"/>
  <c r="K1107"/>
  <c r="G1107"/>
  <c r="K1106"/>
  <c r="G1106"/>
  <c r="K1105"/>
  <c r="G1105"/>
  <c r="K1104"/>
  <c r="G1104"/>
  <c r="K1103"/>
  <c r="G1103"/>
  <c r="K1102"/>
  <c r="G1102"/>
  <c r="K1101"/>
  <c r="G1101"/>
  <c r="K1100"/>
  <c r="G1100"/>
  <c r="K1099"/>
  <c r="G1099"/>
  <c r="K1098"/>
  <c r="G1098"/>
  <c r="K1097"/>
  <c r="G1097"/>
  <c r="K1096"/>
  <c r="G1096"/>
  <c r="K1095"/>
  <c r="G1095"/>
  <c r="K1094"/>
  <c r="G1094"/>
  <c r="K1093"/>
  <c r="G1093"/>
  <c r="K1092"/>
  <c r="G1092"/>
  <c r="K1091"/>
  <c r="G1091"/>
  <c r="K1090"/>
  <c r="G1090"/>
  <c r="K1089"/>
  <c r="G1089"/>
  <c r="K1088"/>
  <c r="G1088"/>
  <c r="K1087"/>
  <c r="G1087"/>
  <c r="K1086"/>
  <c r="G1086"/>
  <c r="K1085"/>
  <c r="G1085"/>
  <c r="K1084"/>
  <c r="G1084"/>
  <c r="K1083"/>
  <c r="G1083"/>
  <c r="K1082"/>
  <c r="G1082"/>
  <c r="K1081"/>
  <c r="G1081"/>
  <c r="K1080"/>
  <c r="G1080"/>
  <c r="K1079"/>
  <c r="G1079"/>
  <c r="K1078"/>
  <c r="G1078"/>
  <c r="K1077"/>
  <c r="G1077"/>
  <c r="K1076"/>
  <c r="G1076"/>
  <c r="K1075"/>
  <c r="G1075"/>
  <c r="K1074"/>
  <c r="G1074"/>
  <c r="K1073"/>
  <c r="G1073"/>
  <c r="K1072"/>
  <c r="G1072"/>
  <c r="K1071"/>
  <c r="G1071"/>
  <c r="K1070"/>
  <c r="G1070"/>
  <c r="K1069"/>
  <c r="G1069"/>
  <c r="K1068"/>
  <c r="G1068"/>
  <c r="K1067"/>
  <c r="G1067"/>
  <c r="K1066"/>
  <c r="G1066"/>
  <c r="K1065"/>
  <c r="G1065"/>
  <c r="K1064"/>
  <c r="G1064"/>
  <c r="K1063"/>
  <c r="G1063"/>
  <c r="K1062"/>
  <c r="G1062"/>
  <c r="K1061"/>
  <c r="G1061"/>
  <c r="K1060"/>
  <c r="G1060"/>
  <c r="K1059"/>
  <c r="G1059"/>
  <c r="K1058"/>
  <c r="G1058"/>
  <c r="K1057"/>
  <c r="G1057"/>
  <c r="K1056"/>
  <c r="G1056"/>
  <c r="K1055"/>
  <c r="G1055"/>
  <c r="K1054"/>
  <c r="G1054"/>
  <c r="K1053"/>
  <c r="G1053"/>
  <c r="K1052"/>
  <c r="G1052"/>
  <c r="K1051"/>
  <c r="G1051"/>
  <c r="K1050"/>
  <c r="G1050"/>
  <c r="K1049"/>
  <c r="G1049"/>
  <c r="K1048"/>
  <c r="G1048"/>
  <c r="K1047"/>
  <c r="G1047"/>
  <c r="K1046"/>
  <c r="G1046"/>
  <c r="K1045"/>
  <c r="G1045"/>
  <c r="K1044"/>
  <c r="G1044"/>
  <c r="K1043"/>
  <c r="G1043"/>
  <c r="K1042"/>
  <c r="G1042"/>
  <c r="K1041"/>
  <c r="G1041"/>
  <c r="K1040"/>
  <c r="G1040"/>
  <c r="K1039"/>
  <c r="G1039"/>
  <c r="K1038"/>
  <c r="G1038"/>
  <c r="K1037"/>
  <c r="G1037"/>
  <c r="K1036"/>
  <c r="G1036"/>
  <c r="K1035"/>
  <c r="G1035"/>
  <c r="K1034"/>
  <c r="G1034"/>
  <c r="K1033"/>
  <c r="G1033"/>
  <c r="K1032"/>
  <c r="G1032"/>
  <c r="K1031"/>
  <c r="G1031"/>
  <c r="K1030"/>
  <c r="G1030"/>
  <c r="K1029"/>
  <c r="G1029"/>
  <c r="K1028"/>
  <c r="G1028"/>
  <c r="K1027"/>
  <c r="G1027"/>
  <c r="K1026"/>
  <c r="G1026"/>
  <c r="K1025"/>
  <c r="G1025"/>
  <c r="K1024"/>
  <c r="G1024"/>
  <c r="K1023"/>
  <c r="G1023"/>
  <c r="K1022"/>
  <c r="G1022"/>
  <c r="K1021"/>
  <c r="G1021"/>
  <c r="K1020"/>
  <c r="G1020"/>
  <c r="K1019"/>
  <c r="G1019"/>
  <c r="K1018"/>
  <c r="G1018"/>
  <c r="K1017"/>
  <c r="G1017"/>
  <c r="K1016"/>
  <c r="G1016"/>
  <c r="K1015"/>
  <c r="G1015"/>
  <c r="K1014"/>
  <c r="G1014"/>
  <c r="K1013"/>
  <c r="G1013"/>
  <c r="K1012"/>
  <c r="G1012"/>
  <c r="K1011"/>
  <c r="G1011"/>
  <c r="K1010"/>
  <c r="G1010"/>
  <c r="K1009"/>
  <c r="G1009"/>
  <c r="K1008"/>
  <c r="G1008"/>
  <c r="K1007"/>
  <c r="G1007"/>
  <c r="K1006"/>
  <c r="G1006"/>
  <c r="K1005"/>
  <c r="G1005"/>
  <c r="K1004"/>
  <c r="G1004"/>
  <c r="K1003"/>
  <c r="G1003"/>
  <c r="K1002"/>
  <c r="G1002"/>
  <c r="K1001"/>
  <c r="G1001"/>
  <c r="K1000"/>
  <c r="G1000"/>
  <c r="K999"/>
  <c r="G999"/>
  <c r="K998"/>
  <c r="G998"/>
  <c r="K997"/>
  <c r="G997"/>
  <c r="K996"/>
  <c r="G996"/>
  <c r="K995"/>
  <c r="G995"/>
  <c r="K994"/>
  <c r="G994"/>
  <c r="K993"/>
  <c r="G993"/>
  <c r="K992"/>
  <c r="G992"/>
  <c r="K991"/>
  <c r="G991"/>
  <c r="K990"/>
  <c r="G990"/>
  <c r="K989"/>
  <c r="G989"/>
  <c r="K988"/>
  <c r="G988"/>
  <c r="K987"/>
  <c r="G987"/>
  <c r="K986"/>
  <c r="G986"/>
  <c r="K985"/>
  <c r="G985"/>
  <c r="K984"/>
  <c r="G984"/>
  <c r="K983"/>
  <c r="G983"/>
  <c r="K982"/>
  <c r="G982"/>
  <c r="K981"/>
  <c r="G981"/>
  <c r="K980"/>
  <c r="G980"/>
  <c r="K979"/>
  <c r="G979"/>
  <c r="K978"/>
  <c r="G978"/>
  <c r="K977"/>
  <c r="G977"/>
  <c r="K976"/>
  <c r="G976"/>
  <c r="K975"/>
  <c r="G975"/>
  <c r="K974"/>
  <c r="G974"/>
  <c r="K973"/>
  <c r="G973"/>
  <c r="K972"/>
  <c r="G972"/>
  <c r="K971"/>
  <c r="G971"/>
  <c r="K970"/>
  <c r="G970"/>
  <c r="K969"/>
  <c r="G969"/>
  <c r="K968"/>
  <c r="G968"/>
  <c r="K967"/>
  <c r="G967"/>
  <c r="K966"/>
  <c r="G966"/>
  <c r="K965"/>
  <c r="G965"/>
  <c r="K964"/>
  <c r="G964"/>
  <c r="K963"/>
  <c r="G963"/>
  <c r="K962"/>
  <c r="G962"/>
  <c r="K961"/>
  <c r="G961"/>
  <c r="K960"/>
  <c r="G960"/>
  <c r="K959"/>
  <c r="G959"/>
  <c r="K958"/>
  <c r="G958"/>
  <c r="K957"/>
  <c r="G957"/>
  <c r="K956"/>
  <c r="G956"/>
  <c r="K955"/>
  <c r="G955"/>
  <c r="K954"/>
  <c r="G954"/>
  <c r="K953"/>
  <c r="G953"/>
  <c r="K952"/>
  <c r="G952"/>
  <c r="K951"/>
  <c r="G951"/>
  <c r="K950"/>
  <c r="G950"/>
  <c r="K949"/>
  <c r="G949"/>
  <c r="K948"/>
  <c r="G948"/>
  <c r="K947"/>
  <c r="G947"/>
  <c r="K946"/>
  <c r="G946"/>
  <c r="K945"/>
  <c r="G945"/>
  <c r="K944"/>
  <c r="G944"/>
  <c r="K943"/>
  <c r="G943"/>
  <c r="K942"/>
  <c r="G942"/>
  <c r="K941"/>
  <c r="G941"/>
  <c r="K940"/>
  <c r="G940"/>
  <c r="K939"/>
  <c r="G939"/>
  <c r="K938"/>
  <c r="G938"/>
  <c r="K937"/>
  <c r="G937"/>
  <c r="K936"/>
  <c r="G936"/>
  <c r="K935"/>
  <c r="G935"/>
  <c r="K934"/>
  <c r="G934"/>
  <c r="K933"/>
  <c r="G933"/>
  <c r="K932"/>
  <c r="G932"/>
  <c r="K931"/>
  <c r="G931"/>
  <c r="K930"/>
  <c r="G930"/>
  <c r="K929"/>
  <c r="G929"/>
  <c r="K928"/>
  <c r="G928"/>
  <c r="K927"/>
  <c r="G927"/>
  <c r="K926"/>
  <c r="G926"/>
  <c r="K925"/>
  <c r="G925"/>
  <c r="K924"/>
  <c r="G924"/>
  <c r="K923"/>
  <c r="G923"/>
  <c r="K922"/>
  <c r="G922"/>
  <c r="K921"/>
  <c r="G921"/>
  <c r="K920"/>
  <c r="G920"/>
  <c r="K919"/>
  <c r="G919"/>
  <c r="K918"/>
  <c r="G918"/>
  <c r="K917"/>
  <c r="G917"/>
  <c r="K916"/>
  <c r="G916"/>
  <c r="K915"/>
  <c r="G915"/>
  <c r="K914"/>
  <c r="G914"/>
  <c r="K913"/>
  <c r="G913"/>
  <c r="K912"/>
  <c r="G912"/>
  <c r="K911"/>
  <c r="G911"/>
  <c r="K910"/>
  <c r="G910"/>
  <c r="K909"/>
  <c r="G909"/>
  <c r="K908"/>
  <c r="G908"/>
  <c r="K907"/>
  <c r="G907"/>
  <c r="K906"/>
  <c r="G906"/>
  <c r="K905"/>
  <c r="G905"/>
  <c r="K904"/>
  <c r="G904"/>
  <c r="K903"/>
  <c r="G903"/>
  <c r="K902"/>
  <c r="G902"/>
  <c r="K901"/>
  <c r="G901"/>
  <c r="K900"/>
  <c r="G900"/>
  <c r="K899"/>
  <c r="G899"/>
  <c r="K898"/>
  <c r="G898"/>
  <c r="K897"/>
  <c r="G897"/>
  <c r="K896"/>
  <c r="G896"/>
  <c r="K895"/>
  <c r="G895"/>
  <c r="K894"/>
  <c r="G894"/>
  <c r="K893"/>
  <c r="G893"/>
  <c r="K892"/>
  <c r="G892"/>
  <c r="K891"/>
  <c r="G891"/>
  <c r="K890"/>
  <c r="G890"/>
  <c r="K889"/>
  <c r="G889"/>
  <c r="K888"/>
  <c r="G888"/>
  <c r="K887"/>
  <c r="G887"/>
  <c r="K886"/>
  <c r="G886"/>
  <c r="K885"/>
  <c r="G885"/>
  <c r="K884"/>
  <c r="G884"/>
  <c r="K883"/>
  <c r="G883"/>
  <c r="K882"/>
  <c r="G882"/>
  <c r="K881"/>
  <c r="G881"/>
  <c r="K880"/>
  <c r="G880"/>
  <c r="K879"/>
  <c r="G879"/>
  <c r="K878"/>
  <c r="G878"/>
  <c r="K877"/>
  <c r="G877"/>
  <c r="K876"/>
  <c r="G876"/>
  <c r="K875"/>
  <c r="G875"/>
  <c r="K874"/>
  <c r="G874"/>
  <c r="K873"/>
  <c r="G873"/>
  <c r="K872"/>
  <c r="G872"/>
  <c r="K871"/>
  <c r="G871"/>
  <c r="K870"/>
  <c r="G870"/>
  <c r="K869"/>
  <c r="G869"/>
  <c r="K868"/>
  <c r="G868"/>
  <c r="K867"/>
  <c r="G867"/>
  <c r="K866"/>
  <c r="G866"/>
  <c r="K865"/>
  <c r="G865"/>
  <c r="K864"/>
  <c r="G864"/>
  <c r="K863"/>
  <c r="G863"/>
  <c r="K862"/>
  <c r="G862"/>
  <c r="K861"/>
  <c r="G861"/>
  <c r="K860"/>
  <c r="G860"/>
  <c r="K859"/>
  <c r="G859"/>
  <c r="K858"/>
  <c r="G858"/>
  <c r="K857"/>
  <c r="G857"/>
  <c r="K856"/>
  <c r="G856"/>
  <c r="K855"/>
  <c r="G855"/>
  <c r="K854"/>
  <c r="G854"/>
  <c r="K853"/>
  <c r="G853"/>
  <c r="K852"/>
  <c r="G852"/>
  <c r="K851"/>
  <c r="G851"/>
  <c r="K850"/>
  <c r="G850"/>
  <c r="K849"/>
  <c r="G849"/>
  <c r="K848"/>
  <c r="G848"/>
  <c r="K847"/>
  <c r="G847"/>
  <c r="K846"/>
  <c r="G846"/>
  <c r="K845"/>
  <c r="G845"/>
  <c r="K844"/>
  <c r="G844"/>
  <c r="K843"/>
  <c r="G843"/>
  <c r="K842"/>
  <c r="G842"/>
  <c r="K841"/>
  <c r="G841"/>
  <c r="K840"/>
  <c r="G840"/>
  <c r="K839"/>
  <c r="G839"/>
  <c r="K838"/>
  <c r="G838"/>
  <c r="K837"/>
  <c r="G837"/>
  <c r="K836"/>
  <c r="G836"/>
  <c r="K835"/>
  <c r="G835"/>
  <c r="K834"/>
  <c r="G834"/>
  <c r="K833"/>
  <c r="G833"/>
  <c r="K832"/>
  <c r="G832"/>
  <c r="K831"/>
  <c r="G831"/>
  <c r="K830"/>
  <c r="G830"/>
  <c r="K829"/>
  <c r="G829"/>
  <c r="K828"/>
  <c r="G828"/>
  <c r="K827"/>
  <c r="G827"/>
  <c r="K826"/>
  <c r="G826"/>
  <c r="K825"/>
  <c r="G825"/>
  <c r="K824"/>
  <c r="G824"/>
  <c r="K823"/>
  <c r="G823"/>
  <c r="K822"/>
  <c r="G822"/>
  <c r="K821"/>
  <c r="G821"/>
  <c r="K820"/>
  <c r="G820"/>
  <c r="K819"/>
  <c r="G819"/>
  <c r="K818"/>
  <c r="G818"/>
  <c r="K817"/>
  <c r="G817"/>
  <c r="K816"/>
  <c r="G816"/>
  <c r="K815"/>
  <c r="G815"/>
  <c r="K814"/>
  <c r="G814"/>
  <c r="K813"/>
  <c r="G813"/>
  <c r="K812"/>
  <c r="G812"/>
  <c r="K811"/>
  <c r="G811"/>
  <c r="K810"/>
  <c r="G810"/>
  <c r="K809"/>
  <c r="G809"/>
  <c r="K808"/>
  <c r="G808"/>
  <c r="K807"/>
  <c r="G807"/>
  <c r="K806"/>
  <c r="G806"/>
  <c r="K805"/>
  <c r="G805"/>
  <c r="K804"/>
  <c r="G804"/>
  <c r="K803"/>
  <c r="G803"/>
  <c r="K802"/>
  <c r="G802"/>
  <c r="K801"/>
  <c r="G801"/>
  <c r="K800"/>
  <c r="G800"/>
  <c r="K799"/>
  <c r="G799"/>
  <c r="K798"/>
  <c r="G798"/>
  <c r="K797"/>
  <c r="G797"/>
  <c r="K796"/>
  <c r="G796"/>
  <c r="K795"/>
  <c r="G795"/>
  <c r="K794"/>
  <c r="G794"/>
  <c r="K793"/>
  <c r="G793"/>
  <c r="K792"/>
  <c r="G792"/>
  <c r="K791"/>
  <c r="G791"/>
  <c r="K790"/>
  <c r="G790"/>
  <c r="K789"/>
  <c r="G789"/>
  <c r="K788"/>
  <c r="G788"/>
  <c r="K787"/>
  <c r="G787"/>
  <c r="K786"/>
  <c r="G786"/>
  <c r="K785"/>
  <c r="G785"/>
  <c r="K784"/>
  <c r="G784"/>
  <c r="K783"/>
  <c r="G783"/>
  <c r="K782"/>
  <c r="G782"/>
  <c r="K781"/>
  <c r="G781"/>
  <c r="K780"/>
  <c r="G780"/>
  <c r="K779"/>
  <c r="G779"/>
  <c r="K778"/>
  <c r="G778"/>
  <c r="K777"/>
  <c r="G777"/>
  <c r="K776"/>
  <c r="G776"/>
  <c r="K775"/>
  <c r="G775"/>
  <c r="K774"/>
  <c r="G774"/>
  <c r="K773"/>
  <c r="G773"/>
  <c r="K772"/>
  <c r="G772"/>
  <c r="K771"/>
  <c r="G771"/>
  <c r="K770"/>
  <c r="G770"/>
  <c r="K769"/>
  <c r="G769"/>
  <c r="K768"/>
  <c r="G768"/>
  <c r="K767"/>
  <c r="G767"/>
  <c r="K766"/>
  <c r="G766"/>
  <c r="K765"/>
  <c r="G765"/>
  <c r="K764"/>
  <c r="G764"/>
  <c r="K763"/>
  <c r="G763"/>
  <c r="K762"/>
  <c r="G762"/>
  <c r="K761"/>
  <c r="G761"/>
  <c r="K760"/>
  <c r="G760"/>
  <c r="K759"/>
  <c r="G759"/>
  <c r="K758"/>
  <c r="G758"/>
  <c r="K757"/>
  <c r="G757"/>
  <c r="K756"/>
  <c r="G756"/>
  <c r="K755"/>
  <c r="G755"/>
  <c r="K754"/>
  <c r="G754"/>
  <c r="K753"/>
  <c r="G753"/>
  <c r="K752"/>
  <c r="G752"/>
  <c r="K751"/>
  <c r="G751"/>
  <c r="K750"/>
  <c r="G750"/>
  <c r="K749"/>
  <c r="G749"/>
  <c r="K748"/>
  <c r="G748"/>
  <c r="K747"/>
  <c r="G747"/>
  <c r="K746"/>
  <c r="G746"/>
  <c r="K745"/>
  <c r="G745"/>
  <c r="K744"/>
  <c r="G744"/>
  <c r="K743"/>
  <c r="G743"/>
  <c r="K742"/>
  <c r="G742"/>
  <c r="K741"/>
  <c r="G741"/>
  <c r="K740"/>
  <c r="G740"/>
  <c r="K739"/>
  <c r="G739"/>
  <c r="K738"/>
  <c r="G738"/>
  <c r="K737"/>
  <c r="G737"/>
  <c r="K736"/>
  <c r="G736"/>
  <c r="K735"/>
  <c r="G735"/>
  <c r="K734"/>
  <c r="G734"/>
  <c r="K733"/>
  <c r="G733"/>
  <c r="K732"/>
  <c r="G732"/>
  <c r="K731"/>
  <c r="G731"/>
  <c r="K730"/>
  <c r="G730"/>
  <c r="K729"/>
  <c r="G729"/>
  <c r="K728"/>
  <c r="G728"/>
  <c r="K727"/>
  <c r="G727"/>
  <c r="K726"/>
  <c r="G726"/>
  <c r="K725"/>
  <c r="G725"/>
  <c r="K724"/>
  <c r="G724"/>
  <c r="K723"/>
  <c r="G723"/>
  <c r="K722"/>
  <c r="G722"/>
  <c r="K721"/>
  <c r="G721"/>
  <c r="K720"/>
  <c r="G720"/>
  <c r="K719"/>
  <c r="G719"/>
  <c r="K718"/>
  <c r="G718"/>
  <c r="K717"/>
  <c r="G717"/>
  <c r="K716"/>
  <c r="G716"/>
  <c r="K715"/>
  <c r="G715"/>
  <c r="K714"/>
  <c r="G714"/>
  <c r="K713"/>
  <c r="G713"/>
  <c r="K712"/>
  <c r="G712"/>
  <c r="K711"/>
  <c r="G711"/>
  <c r="K710"/>
  <c r="G710"/>
  <c r="K709"/>
  <c r="G709"/>
  <c r="K708"/>
  <c r="G708"/>
  <c r="K707"/>
  <c r="G707"/>
  <c r="K706"/>
  <c r="G706"/>
  <c r="K705"/>
  <c r="G705"/>
  <c r="K704"/>
  <c r="G704"/>
  <c r="K703"/>
  <c r="G703"/>
  <c r="K702"/>
  <c r="G702"/>
  <c r="K701"/>
  <c r="G701"/>
  <c r="K700"/>
  <c r="G700"/>
  <c r="K699"/>
  <c r="G699"/>
  <c r="K698"/>
  <c r="G698"/>
  <c r="K697"/>
  <c r="G697"/>
  <c r="K696"/>
  <c r="G696"/>
  <c r="K695"/>
  <c r="G695"/>
  <c r="K694"/>
  <c r="G694"/>
  <c r="K693"/>
  <c r="G693"/>
  <c r="K692"/>
  <c r="G692"/>
  <c r="K691"/>
  <c r="G691"/>
  <c r="K690"/>
  <c r="G690"/>
  <c r="K689"/>
  <c r="G689"/>
  <c r="K688"/>
  <c r="G688"/>
  <c r="K687"/>
  <c r="G687"/>
  <c r="K686"/>
  <c r="G686"/>
  <c r="K685"/>
  <c r="G685"/>
  <c r="K684"/>
  <c r="G684"/>
  <c r="K683"/>
  <c r="G683"/>
  <c r="K682"/>
  <c r="G682"/>
  <c r="K681"/>
  <c r="G681"/>
  <c r="K680"/>
  <c r="G680"/>
  <c r="K679"/>
  <c r="G679"/>
  <c r="K678"/>
  <c r="G678"/>
  <c r="K677"/>
  <c r="G677"/>
  <c r="K676"/>
  <c r="G676"/>
  <c r="K675"/>
  <c r="G675"/>
  <c r="K674"/>
  <c r="G674"/>
  <c r="K673"/>
  <c r="G673"/>
  <c r="K672"/>
  <c r="G672"/>
  <c r="K671"/>
  <c r="G671"/>
  <c r="K670"/>
  <c r="G670"/>
  <c r="K669"/>
  <c r="G669"/>
  <c r="K668"/>
  <c r="G668"/>
  <c r="K667"/>
  <c r="G667"/>
  <c r="K666"/>
  <c r="G666"/>
  <c r="K665"/>
  <c r="G665"/>
  <c r="K664"/>
  <c r="G664"/>
  <c r="K663"/>
  <c r="G663"/>
  <c r="K662"/>
  <c r="G662"/>
  <c r="K661"/>
  <c r="G661"/>
  <c r="K660"/>
  <c r="G660"/>
  <c r="K659"/>
  <c r="G659"/>
  <c r="K658"/>
  <c r="G658"/>
  <c r="K657"/>
  <c r="G657"/>
  <c r="K656"/>
  <c r="G656"/>
  <c r="K655"/>
  <c r="G655"/>
  <c r="K654"/>
  <c r="G654"/>
  <c r="K653"/>
  <c r="G653"/>
  <c r="K652"/>
  <c r="G652"/>
  <c r="K651"/>
  <c r="G651"/>
  <c r="K650"/>
  <c r="G650"/>
  <c r="K649"/>
  <c r="G649"/>
  <c r="K648"/>
  <c r="G648"/>
  <c r="K647"/>
  <c r="G647"/>
  <c r="K646"/>
  <c r="G646"/>
  <c r="K645"/>
  <c r="G645"/>
  <c r="K644"/>
  <c r="G644"/>
  <c r="K643"/>
  <c r="G643"/>
  <c r="K642"/>
  <c r="G642"/>
  <c r="K641"/>
  <c r="G641"/>
  <c r="K640"/>
  <c r="G640"/>
  <c r="K639"/>
  <c r="G639"/>
  <c r="K638"/>
  <c r="G638"/>
  <c r="K637"/>
  <c r="G637"/>
  <c r="K636"/>
  <c r="G636"/>
  <c r="K635"/>
  <c r="G635"/>
  <c r="K634"/>
  <c r="G634"/>
  <c r="K633"/>
  <c r="G633"/>
  <c r="K632"/>
  <c r="G632"/>
  <c r="K631"/>
  <c r="G631"/>
  <c r="K630"/>
  <c r="G630"/>
  <c r="K629"/>
  <c r="G629"/>
  <c r="K628"/>
  <c r="G628"/>
  <c r="K627"/>
  <c r="G627"/>
  <c r="K626"/>
  <c r="G626"/>
  <c r="K625"/>
  <c r="G625"/>
  <c r="K624"/>
  <c r="G624"/>
  <c r="K623"/>
  <c r="G623"/>
  <c r="K622"/>
  <c r="G622"/>
  <c r="K621"/>
  <c r="G621"/>
  <c r="K620"/>
  <c r="G620"/>
  <c r="K619"/>
  <c r="G619"/>
  <c r="K618"/>
  <c r="G618"/>
  <c r="K617"/>
  <c r="G617"/>
  <c r="K616"/>
  <c r="G616"/>
  <c r="K615"/>
  <c r="G615"/>
  <c r="K614"/>
  <c r="G614"/>
  <c r="K613"/>
  <c r="G613"/>
  <c r="K612"/>
  <c r="G612"/>
  <c r="K611"/>
  <c r="G611"/>
  <c r="K610"/>
  <c r="G610"/>
  <c r="K609"/>
  <c r="G609"/>
  <c r="K608"/>
  <c r="G608"/>
  <c r="K607"/>
  <c r="G607"/>
  <c r="K606"/>
  <c r="G606"/>
  <c r="K605"/>
  <c r="G605"/>
  <c r="K604"/>
  <c r="G604"/>
  <c r="K603"/>
  <c r="G603"/>
  <c r="K602"/>
  <c r="G602"/>
  <c r="K601"/>
  <c r="G601"/>
  <c r="K600"/>
  <c r="G600"/>
  <c r="K599"/>
  <c r="G599"/>
  <c r="K598"/>
  <c r="G598"/>
  <c r="K597"/>
  <c r="G597"/>
  <c r="K596"/>
  <c r="G596"/>
  <c r="K595"/>
  <c r="G595"/>
  <c r="K594"/>
  <c r="G594"/>
  <c r="K593"/>
  <c r="G593"/>
  <c r="K592"/>
  <c r="G592"/>
  <c r="K591"/>
  <c r="G591"/>
  <c r="K590"/>
  <c r="G590"/>
  <c r="K589"/>
  <c r="G589"/>
  <c r="K588"/>
  <c r="G588"/>
  <c r="K587"/>
  <c r="G587"/>
  <c r="K586"/>
  <c r="G586"/>
  <c r="K585"/>
  <c r="G585"/>
  <c r="K584"/>
  <c r="G584"/>
  <c r="K583"/>
  <c r="G583"/>
  <c r="K582"/>
  <c r="G582"/>
  <c r="K581"/>
  <c r="G581"/>
  <c r="K580"/>
  <c r="G580"/>
  <c r="K579"/>
  <c r="G579"/>
  <c r="K578"/>
  <c r="G578"/>
  <c r="K577"/>
  <c r="G577"/>
  <c r="K576"/>
  <c r="G576"/>
  <c r="K575"/>
  <c r="G575"/>
  <c r="K574"/>
  <c r="G574"/>
  <c r="K573"/>
  <c r="G573"/>
  <c r="K572"/>
  <c r="G572"/>
  <c r="K571"/>
  <c r="G571"/>
  <c r="K570"/>
  <c r="G570"/>
  <c r="K569"/>
  <c r="G569"/>
  <c r="K568"/>
  <c r="G568"/>
  <c r="K567"/>
  <c r="G567"/>
  <c r="K566"/>
  <c r="G566"/>
  <c r="K565"/>
  <c r="G565"/>
  <c r="K564"/>
  <c r="G564"/>
  <c r="K563"/>
  <c r="G563"/>
  <c r="K562"/>
  <c r="G562"/>
  <c r="K561"/>
  <c r="G561"/>
  <c r="K560"/>
  <c r="G560"/>
  <c r="K559"/>
  <c r="G559"/>
  <c r="K558"/>
  <c r="G558"/>
  <c r="K557"/>
  <c r="G557"/>
  <c r="K556"/>
  <c r="G556"/>
  <c r="K555"/>
  <c r="G555"/>
  <c r="K554"/>
  <c r="G554"/>
  <c r="K553"/>
  <c r="G553"/>
  <c r="K552"/>
  <c r="G552"/>
  <c r="K551"/>
  <c r="G551"/>
  <c r="K550"/>
  <c r="G550"/>
  <c r="K549"/>
  <c r="G549"/>
  <c r="K548"/>
  <c r="G548"/>
  <c r="K547"/>
  <c r="G547"/>
  <c r="K546"/>
  <c r="G546"/>
  <c r="K545"/>
  <c r="G545"/>
  <c r="K544"/>
  <c r="G544"/>
  <c r="K543"/>
  <c r="G543"/>
  <c r="K542"/>
  <c r="G542"/>
  <c r="K541"/>
  <c r="G541"/>
  <c r="K540"/>
  <c r="G540"/>
  <c r="K539"/>
  <c r="G539"/>
  <c r="K538"/>
  <c r="G538"/>
  <c r="K537"/>
  <c r="G537"/>
  <c r="K536"/>
  <c r="G536"/>
  <c r="K535"/>
  <c r="G535"/>
  <c r="K534"/>
  <c r="G534"/>
  <c r="K533"/>
  <c r="G533"/>
  <c r="K532"/>
  <c r="G532"/>
  <c r="K531"/>
  <c r="G531"/>
  <c r="K530"/>
  <c r="G530"/>
  <c r="K529"/>
  <c r="G529"/>
  <c r="K528"/>
  <c r="G528"/>
  <c r="K527"/>
  <c r="G527"/>
  <c r="K526"/>
  <c r="G526"/>
  <c r="K525"/>
  <c r="G525"/>
  <c r="K524"/>
  <c r="G524"/>
  <c r="K523"/>
  <c r="G523"/>
  <c r="K522"/>
  <c r="G522"/>
  <c r="K521"/>
  <c r="G521"/>
  <c r="K520"/>
  <c r="G520"/>
  <c r="K519"/>
  <c r="G519"/>
  <c r="K518"/>
  <c r="G518"/>
  <c r="K517"/>
  <c r="G517"/>
  <c r="K516"/>
  <c r="G516"/>
  <c r="K515"/>
  <c r="G515"/>
  <c r="K514"/>
  <c r="G514"/>
  <c r="K513"/>
  <c r="G513"/>
  <c r="K512"/>
  <c r="G512"/>
  <c r="K511"/>
  <c r="G511"/>
  <c r="K510"/>
  <c r="G510"/>
  <c r="K509"/>
  <c r="G509"/>
  <c r="K508"/>
  <c r="G508"/>
  <c r="K507"/>
  <c r="G507"/>
  <c r="K506"/>
  <c r="G506"/>
  <c r="K505"/>
  <c r="G505"/>
  <c r="K504"/>
  <c r="G504"/>
  <c r="K503"/>
  <c r="G503"/>
  <c r="K502"/>
  <c r="G502"/>
  <c r="K501"/>
  <c r="G501"/>
  <c r="K500"/>
  <c r="G500"/>
  <c r="K499"/>
  <c r="G499"/>
  <c r="K498"/>
  <c r="G498"/>
  <c r="K497"/>
  <c r="G497"/>
  <c r="K496"/>
  <c r="G496"/>
  <c r="K495"/>
  <c r="G495"/>
  <c r="K494"/>
  <c r="G494"/>
  <c r="K493"/>
  <c r="G493"/>
  <c r="K492"/>
  <c r="G492"/>
  <c r="K491"/>
  <c r="G491"/>
  <c r="K490"/>
  <c r="G490"/>
  <c r="K489"/>
  <c r="G489"/>
  <c r="K488"/>
  <c r="G488"/>
  <c r="K487"/>
  <c r="G487"/>
  <c r="K486"/>
  <c r="G486"/>
  <c r="K485"/>
  <c r="G485"/>
  <c r="K484"/>
  <c r="G484"/>
  <c r="K483"/>
  <c r="G483"/>
  <c r="K482"/>
  <c r="G482"/>
  <c r="K481"/>
  <c r="G481"/>
  <c r="K480"/>
  <c r="G480"/>
  <c r="K479"/>
  <c r="G479"/>
  <c r="K478"/>
  <c r="G478"/>
  <c r="K477"/>
  <c r="G477"/>
  <c r="K476"/>
  <c r="G476"/>
  <c r="K475"/>
  <c r="G475"/>
  <c r="K474"/>
  <c r="G474"/>
  <c r="K473"/>
  <c r="G473"/>
  <c r="K472"/>
  <c r="G472"/>
  <c r="K471"/>
  <c r="G471"/>
  <c r="K470"/>
  <c r="G470"/>
  <c r="K469"/>
  <c r="G469"/>
  <c r="K468"/>
  <c r="G468"/>
  <c r="K467"/>
  <c r="G467"/>
  <c r="K466"/>
  <c r="G466"/>
  <c r="K465"/>
  <c r="G465"/>
  <c r="K464"/>
  <c r="G464"/>
  <c r="K463"/>
  <c r="G463"/>
  <c r="K462"/>
  <c r="G462"/>
  <c r="K461"/>
  <c r="G461"/>
  <c r="K460"/>
  <c r="G460"/>
  <c r="K459"/>
  <c r="G459"/>
  <c r="K458"/>
  <c r="G458"/>
  <c r="K457"/>
  <c r="G457"/>
  <c r="K456"/>
  <c r="G456"/>
  <c r="K455"/>
  <c r="G455"/>
  <c r="K454"/>
  <c r="G454"/>
  <c r="K453"/>
  <c r="G453"/>
  <c r="K452"/>
  <c r="G452"/>
  <c r="K451"/>
  <c r="G451"/>
  <c r="K450"/>
  <c r="G450"/>
  <c r="K449"/>
  <c r="G449"/>
  <c r="K448"/>
  <c r="G448"/>
  <c r="K447"/>
  <c r="G447"/>
  <c r="K446"/>
  <c r="G446"/>
  <c r="K445"/>
  <c r="G445"/>
  <c r="K444"/>
  <c r="G444"/>
  <c r="K443"/>
  <c r="G443"/>
  <c r="K442"/>
  <c r="G442"/>
  <c r="K441"/>
  <c r="G441"/>
  <c r="K440"/>
  <c r="G440"/>
  <c r="K439"/>
  <c r="G439"/>
  <c r="K438"/>
  <c r="G438"/>
  <c r="K437"/>
  <c r="G437"/>
  <c r="K436"/>
  <c r="G436"/>
  <c r="K435"/>
  <c r="G435"/>
  <c r="K434"/>
  <c r="G434"/>
  <c r="K433"/>
  <c r="G433"/>
  <c r="K432"/>
  <c r="G432"/>
  <c r="K431"/>
  <c r="G431"/>
  <c r="K430"/>
  <c r="G430"/>
  <c r="K429"/>
  <c r="G429"/>
  <c r="K428"/>
  <c r="G428"/>
  <c r="K427"/>
  <c r="G427"/>
  <c r="K426"/>
  <c r="G426"/>
  <c r="K425"/>
  <c r="G425"/>
  <c r="K424"/>
  <c r="G424"/>
  <c r="K423"/>
  <c r="G423"/>
  <c r="K422"/>
  <c r="G422"/>
  <c r="K421"/>
  <c r="G421"/>
  <c r="K420"/>
  <c r="G420"/>
  <c r="K419"/>
  <c r="G419"/>
  <c r="K418"/>
  <c r="G418"/>
  <c r="K417"/>
  <c r="G417"/>
  <c r="K416"/>
  <c r="G416"/>
  <c r="K415"/>
  <c r="G415"/>
  <c r="K414"/>
  <c r="G414"/>
  <c r="K413"/>
  <c r="G413"/>
  <c r="K412"/>
  <c r="G412"/>
  <c r="K411"/>
  <c r="G411"/>
  <c r="K410"/>
  <c r="G410"/>
  <c r="K409"/>
  <c r="G409"/>
  <c r="K408"/>
  <c r="G408"/>
  <c r="K407"/>
  <c r="G407"/>
  <c r="K406"/>
  <c r="G406"/>
  <c r="K405"/>
  <c r="G405"/>
  <c r="K404"/>
  <c r="G404"/>
  <c r="K403"/>
  <c r="G403"/>
  <c r="K402"/>
  <c r="G402"/>
  <c r="K401"/>
  <c r="G401"/>
  <c r="K400"/>
  <c r="G400"/>
  <c r="K399"/>
  <c r="G399"/>
  <c r="K398"/>
  <c r="G398"/>
  <c r="K397"/>
  <c r="G397"/>
  <c r="K396"/>
  <c r="G396"/>
  <c r="K395"/>
  <c r="G395"/>
  <c r="K394"/>
  <c r="G394"/>
  <c r="K393"/>
  <c r="G393"/>
  <c r="K392"/>
  <c r="G392"/>
  <c r="K391"/>
  <c r="G391"/>
  <c r="K390"/>
  <c r="G390"/>
  <c r="K389"/>
  <c r="G389"/>
  <c r="K388"/>
  <c r="G388"/>
  <c r="K387"/>
  <c r="G387"/>
  <c r="K386"/>
  <c r="G386"/>
  <c r="K385"/>
  <c r="G385"/>
  <c r="K384"/>
  <c r="G384"/>
  <c r="K383"/>
  <c r="G383"/>
  <c r="K382"/>
  <c r="G382"/>
  <c r="K381"/>
  <c r="G381"/>
  <c r="K380"/>
  <c r="G380"/>
  <c r="K379"/>
  <c r="G379"/>
  <c r="K378"/>
  <c r="G378"/>
  <c r="K377"/>
  <c r="G377"/>
  <c r="K376"/>
  <c r="G376"/>
  <c r="K375"/>
  <c r="G375"/>
  <c r="K374"/>
  <c r="G374"/>
  <c r="K373"/>
  <c r="G373"/>
  <c r="K372"/>
  <c r="G372"/>
  <c r="K371"/>
  <c r="G371"/>
  <c r="K370"/>
  <c r="G370"/>
  <c r="K369"/>
  <c r="G369"/>
  <c r="K368"/>
  <c r="G368"/>
  <c r="K367"/>
  <c r="G367"/>
  <c r="K366"/>
  <c r="G366"/>
  <c r="K365"/>
  <c r="G365"/>
  <c r="K364"/>
  <c r="G364"/>
  <c r="K363"/>
  <c r="G363"/>
  <c r="K362"/>
  <c r="G362"/>
  <c r="K361"/>
  <c r="G361"/>
  <c r="K360"/>
  <c r="G360"/>
  <c r="K359"/>
  <c r="G359"/>
  <c r="K358"/>
  <c r="G358"/>
  <c r="K357"/>
  <c r="G357"/>
  <c r="K356"/>
  <c r="G356"/>
  <c r="K355"/>
  <c r="G355"/>
  <c r="K354"/>
  <c r="G354"/>
  <c r="K353"/>
  <c r="G353"/>
  <c r="K352"/>
  <c r="G352"/>
  <c r="K351"/>
  <c r="G351"/>
  <c r="K350"/>
  <c r="G350"/>
  <c r="K349"/>
  <c r="G349"/>
  <c r="K348"/>
  <c r="G348"/>
  <c r="K347"/>
  <c r="G347"/>
  <c r="K346"/>
  <c r="G346"/>
  <c r="K345"/>
  <c r="G345"/>
  <c r="K344"/>
  <c r="G344"/>
  <c r="K343"/>
  <c r="G343"/>
  <c r="K342"/>
  <c r="G342"/>
  <c r="K341"/>
  <c r="G341"/>
  <c r="K340"/>
  <c r="G340"/>
  <c r="K339"/>
  <c r="G339"/>
  <c r="K338"/>
  <c r="G338"/>
  <c r="K337"/>
  <c r="G337"/>
  <c r="K336"/>
  <c r="G336"/>
  <c r="K335"/>
  <c r="G335"/>
  <c r="K334"/>
  <c r="G334"/>
  <c r="K333"/>
  <c r="G333"/>
  <c r="K332"/>
  <c r="G332"/>
  <c r="K331"/>
  <c r="G331"/>
  <c r="K330"/>
  <c r="G330"/>
  <c r="K329"/>
  <c r="G329"/>
  <c r="K328"/>
  <c r="G328"/>
  <c r="K327"/>
  <c r="G327"/>
  <c r="K326"/>
  <c r="G326"/>
  <c r="K325"/>
  <c r="G325"/>
  <c r="K324"/>
  <c r="G324"/>
  <c r="K323"/>
  <c r="G323"/>
  <c r="K322"/>
  <c r="G322"/>
  <c r="K321"/>
  <c r="G321"/>
  <c r="K320"/>
  <c r="G320"/>
  <c r="K319"/>
  <c r="G319"/>
  <c r="K318"/>
  <c r="G318"/>
  <c r="K317"/>
  <c r="G317"/>
  <c r="K316"/>
  <c r="G316"/>
  <c r="K315"/>
  <c r="G315"/>
  <c r="K314"/>
  <c r="G314"/>
  <c r="K313"/>
  <c r="G313"/>
  <c r="K312"/>
  <c r="G312"/>
  <c r="K311"/>
  <c r="G311"/>
  <c r="K310"/>
  <c r="G310"/>
  <c r="K309"/>
  <c r="G309"/>
  <c r="K308"/>
  <c r="G308"/>
  <c r="K307"/>
  <c r="G307"/>
  <c r="K306"/>
  <c r="G306"/>
  <c r="K305"/>
  <c r="G305"/>
  <c r="K304"/>
  <c r="G304"/>
  <c r="K303"/>
  <c r="G303"/>
  <c r="K302"/>
  <c r="G302"/>
  <c r="K301"/>
  <c r="G301"/>
  <c r="K300"/>
  <c r="G300"/>
  <c r="K299"/>
  <c r="G299"/>
  <c r="K298"/>
  <c r="G298"/>
  <c r="K297"/>
  <c r="G297"/>
  <c r="K296"/>
  <c r="G296"/>
  <c r="K295"/>
  <c r="G295"/>
  <c r="K294"/>
  <c r="G294"/>
  <c r="K293"/>
  <c r="G293"/>
  <c r="K292"/>
  <c r="G292"/>
  <c r="K291"/>
  <c r="G291"/>
  <c r="K290"/>
  <c r="G290"/>
  <c r="K289"/>
  <c r="G289"/>
  <c r="K288"/>
  <c r="G288"/>
  <c r="K287"/>
  <c r="G287"/>
  <c r="K286"/>
  <c r="G286"/>
  <c r="K285"/>
  <c r="G285"/>
  <c r="K284"/>
  <c r="G284"/>
  <c r="K283"/>
  <c r="G283"/>
  <c r="K282"/>
  <c r="G282"/>
  <c r="K281"/>
  <c r="G281"/>
  <c r="K280"/>
  <c r="G280"/>
  <c r="K279"/>
  <c r="G279"/>
  <c r="K278"/>
  <c r="G278"/>
  <c r="K277"/>
  <c r="G277"/>
  <c r="K276"/>
  <c r="G276"/>
  <c r="K275"/>
  <c r="G275"/>
  <c r="K274"/>
  <c r="G274"/>
  <c r="K273"/>
  <c r="G273"/>
  <c r="K272"/>
  <c r="G272"/>
  <c r="K271"/>
  <c r="G271"/>
  <c r="K270"/>
  <c r="G270"/>
  <c r="K269"/>
  <c r="G269"/>
  <c r="K268"/>
  <c r="G268"/>
  <c r="K267"/>
  <c r="G267"/>
  <c r="K266"/>
  <c r="G266"/>
  <c r="K265"/>
  <c r="G265"/>
  <c r="K264"/>
  <c r="G264"/>
  <c r="K263"/>
  <c r="G263"/>
  <c r="K262"/>
  <c r="G262"/>
  <c r="K261"/>
  <c r="G261"/>
  <c r="K260"/>
  <c r="G260"/>
  <c r="K259"/>
  <c r="G259"/>
  <c r="K258"/>
  <c r="G258"/>
  <c r="K257"/>
  <c r="G257"/>
  <c r="K256"/>
  <c r="G256"/>
  <c r="K255"/>
  <c r="G255"/>
  <c r="K254"/>
  <c r="G254"/>
  <c r="K253"/>
  <c r="G253"/>
  <c r="K252"/>
  <c r="G252"/>
  <c r="K251"/>
  <c r="G251"/>
  <c r="K250"/>
  <c r="G250"/>
  <c r="K249"/>
  <c r="G249"/>
  <c r="K248"/>
  <c r="G248"/>
  <c r="K247"/>
  <c r="G247"/>
  <c r="K246"/>
  <c r="G246"/>
  <c r="K245"/>
  <c r="G245"/>
  <c r="K244"/>
  <c r="G244"/>
  <c r="K243"/>
  <c r="G243"/>
  <c r="K242"/>
  <c r="G242"/>
  <c r="K241"/>
  <c r="G241"/>
  <c r="K240"/>
  <c r="G240"/>
  <c r="K239"/>
  <c r="G239"/>
  <c r="K238"/>
  <c r="G238"/>
  <c r="K237"/>
  <c r="G237"/>
  <c r="K236"/>
  <c r="G236"/>
  <c r="K235"/>
  <c r="G235"/>
  <c r="K234"/>
  <c r="G234"/>
  <c r="K233"/>
  <c r="G233"/>
  <c r="K232"/>
  <c r="G232"/>
  <c r="K231"/>
  <c r="G231"/>
  <c r="K230"/>
  <c r="G230"/>
  <c r="K229"/>
  <c r="G229"/>
  <c r="K228"/>
  <c r="G228"/>
  <c r="K227"/>
  <c r="G227"/>
  <c r="K226"/>
  <c r="G226"/>
  <c r="K225"/>
  <c r="G225"/>
  <c r="K224"/>
  <c r="G224"/>
  <c r="K223"/>
  <c r="G223"/>
  <c r="K222"/>
  <c r="G222"/>
  <c r="K221"/>
  <c r="G221"/>
  <c r="K220"/>
  <c r="G220"/>
  <c r="K219"/>
  <c r="G219"/>
  <c r="K218"/>
  <c r="G218"/>
  <c r="K217"/>
  <c r="G217"/>
  <c r="K216"/>
  <c r="G216"/>
  <c r="K215"/>
  <c r="G215"/>
  <c r="K214"/>
  <c r="G214"/>
  <c r="K213"/>
  <c r="G213"/>
  <c r="K212"/>
  <c r="G212"/>
  <c r="K211"/>
  <c r="G211"/>
  <c r="K210"/>
  <c r="G210"/>
  <c r="K209"/>
  <c r="G209"/>
  <c r="K208"/>
  <c r="G208"/>
  <c r="K207"/>
  <c r="G207"/>
  <c r="K206"/>
  <c r="G206"/>
  <c r="K205"/>
  <c r="G205"/>
  <c r="K204"/>
  <c r="G204"/>
  <c r="K203"/>
  <c r="G203"/>
  <c r="K202"/>
  <c r="G202"/>
  <c r="K201"/>
  <c r="G201"/>
  <c r="K200"/>
  <c r="G200"/>
  <c r="K199"/>
  <c r="G199"/>
  <c r="K198"/>
  <c r="G198"/>
  <c r="K197"/>
  <c r="G197"/>
  <c r="K196"/>
  <c r="G196"/>
  <c r="K195"/>
  <c r="G195"/>
  <c r="K194"/>
  <c r="G194"/>
  <c r="K193"/>
  <c r="G193"/>
  <c r="K192"/>
  <c r="G192"/>
  <c r="K191"/>
  <c r="G191"/>
  <c r="K190"/>
  <c r="G190"/>
  <c r="K189"/>
  <c r="G189"/>
  <c r="K188"/>
  <c r="G188"/>
  <c r="K187"/>
  <c r="G187"/>
  <c r="K186"/>
  <c r="G186"/>
  <c r="K185"/>
  <c r="G185"/>
  <c r="K184"/>
  <c r="G184"/>
  <c r="K183"/>
  <c r="G183"/>
  <c r="K182"/>
  <c r="G182"/>
  <c r="K181"/>
  <c r="G181"/>
  <c r="K180"/>
  <c r="G180"/>
  <c r="K179"/>
  <c r="G179"/>
  <c r="K178"/>
  <c r="G178"/>
  <c r="K177"/>
  <c r="G177"/>
  <c r="K176"/>
  <c r="G176"/>
  <c r="K175"/>
  <c r="G175"/>
  <c r="K174"/>
  <c r="G174"/>
  <c r="K173"/>
  <c r="G173"/>
  <c r="K172"/>
  <c r="G172"/>
  <c r="K171"/>
  <c r="G171"/>
  <c r="K170"/>
  <c r="G170"/>
  <c r="K169"/>
  <c r="G169"/>
  <c r="K168"/>
  <c r="G168"/>
  <c r="K167"/>
  <c r="G167"/>
  <c r="K166"/>
  <c r="G166"/>
  <c r="K165"/>
  <c r="G165"/>
  <c r="K164"/>
  <c r="G164"/>
  <c r="K163"/>
  <c r="G163"/>
  <c r="K162"/>
  <c r="G162"/>
  <c r="K161"/>
  <c r="G161"/>
  <c r="K160"/>
  <c r="G160"/>
  <c r="K159"/>
  <c r="G159"/>
  <c r="K158"/>
  <c r="G158"/>
  <c r="K157"/>
  <c r="G157"/>
  <c r="K156"/>
  <c r="G156"/>
  <c r="K155"/>
  <c r="G155"/>
  <c r="K154"/>
  <c r="G154"/>
  <c r="K153"/>
  <c r="G153"/>
  <c r="K152"/>
  <c r="G152"/>
  <c r="K151"/>
  <c r="G151"/>
  <c r="K150"/>
  <c r="G150"/>
  <c r="K149"/>
  <c r="G149"/>
  <c r="K148"/>
  <c r="G148"/>
  <c r="K147"/>
  <c r="G147"/>
  <c r="K146"/>
  <c r="G146"/>
  <c r="K145"/>
  <c r="G145"/>
  <c r="K144"/>
  <c r="G144"/>
  <c r="K143"/>
  <c r="G143"/>
  <c r="K142"/>
  <c r="G142"/>
  <c r="K141"/>
  <c r="G141"/>
  <c r="K140"/>
  <c r="G140"/>
  <c r="K139"/>
  <c r="G139"/>
  <c r="K138"/>
  <c r="G138"/>
  <c r="K137"/>
  <c r="G137"/>
  <c r="K136"/>
  <c r="G136"/>
  <c r="K135"/>
  <c r="G135"/>
  <c r="K134"/>
  <c r="G134"/>
  <c r="K133"/>
  <c r="G133"/>
  <c r="K132"/>
  <c r="G132"/>
  <c r="K131"/>
  <c r="G131"/>
  <c r="K130"/>
  <c r="G130"/>
  <c r="K129"/>
  <c r="G129"/>
  <c r="K128"/>
  <c r="G128"/>
  <c r="K127"/>
  <c r="G127"/>
  <c r="K126"/>
  <c r="G126"/>
  <c r="K125"/>
  <c r="G125"/>
  <c r="K124"/>
  <c r="G124"/>
  <c r="K123"/>
  <c r="G123"/>
  <c r="K122"/>
  <c r="G122"/>
  <c r="K121"/>
  <c r="G121"/>
  <c r="K120"/>
  <c r="G120"/>
  <c r="K119"/>
  <c r="G119"/>
  <c r="K118"/>
  <c r="G118"/>
  <c r="K117"/>
  <c r="G117"/>
  <c r="K116"/>
  <c r="G116"/>
  <c r="K115"/>
  <c r="G115"/>
  <c r="K114"/>
  <c r="G114"/>
  <c r="K113"/>
  <c r="G113"/>
  <c r="K112"/>
  <c r="G112"/>
  <c r="K111"/>
  <c r="G111"/>
  <c r="K110"/>
  <c r="G110"/>
  <c r="K109"/>
  <c r="G109"/>
  <c r="K108"/>
  <c r="G108"/>
  <c r="K107"/>
  <c r="G107"/>
  <c r="K106"/>
  <c r="G106"/>
  <c r="K105"/>
  <c r="G105"/>
  <c r="K104"/>
  <c r="G104"/>
  <c r="K103"/>
  <c r="G103"/>
  <c r="K102"/>
  <c r="G102"/>
  <c r="K101"/>
  <c r="G101"/>
  <c r="K100"/>
  <c r="G100"/>
  <c r="K99"/>
  <c r="G99"/>
  <c r="K98"/>
  <c r="G98"/>
  <c r="K97"/>
  <c r="G97"/>
  <c r="K96"/>
  <c r="G96"/>
  <c r="K95"/>
  <c r="G95"/>
  <c r="K94"/>
  <c r="G94"/>
  <c r="K93"/>
  <c r="G93"/>
  <c r="K92"/>
  <c r="G92"/>
  <c r="K91"/>
  <c r="G91"/>
  <c r="K90"/>
  <c r="G90"/>
  <c r="K89"/>
  <c r="G89"/>
  <c r="K88"/>
  <c r="G88"/>
  <c r="K87"/>
  <c r="G87"/>
  <c r="K86"/>
  <c r="G86"/>
  <c r="K85"/>
  <c r="G85"/>
  <c r="K84"/>
  <c r="G84"/>
  <c r="K83"/>
  <c r="G83"/>
  <c r="K82"/>
  <c r="G82"/>
  <c r="K81"/>
  <c r="G81"/>
  <c r="K80"/>
  <c r="G80"/>
  <c r="K79"/>
  <c r="G79"/>
  <c r="K78"/>
  <c r="G78"/>
  <c r="K77"/>
  <c r="G77"/>
  <c r="K76"/>
  <c r="G76"/>
  <c r="K75"/>
  <c r="G75"/>
  <c r="K74"/>
  <c r="G74"/>
  <c r="K73"/>
  <c r="G73"/>
  <c r="K72"/>
  <c r="G72"/>
  <c r="K71"/>
  <c r="G71"/>
  <c r="K70"/>
  <c r="G70"/>
  <c r="K69"/>
  <c r="G69"/>
  <c r="K68"/>
  <c r="G68"/>
  <c r="K67"/>
  <c r="G67"/>
  <c r="K66"/>
  <c r="G66"/>
  <c r="K65"/>
  <c r="G65"/>
  <c r="K64"/>
  <c r="G64"/>
  <c r="K63"/>
  <c r="G63"/>
  <c r="K62"/>
  <c r="G62"/>
  <c r="K61"/>
  <c r="G61"/>
  <c r="K60"/>
  <c r="G60"/>
  <c r="K59"/>
  <c r="G59"/>
  <c r="K58"/>
  <c r="G58"/>
  <c r="K57"/>
  <c r="G57"/>
  <c r="K56"/>
  <c r="G56"/>
  <c r="K55"/>
  <c r="G55"/>
  <c r="K54"/>
  <c r="G54"/>
  <c r="K53"/>
  <c r="G53"/>
  <c r="K52"/>
  <c r="G52"/>
  <c r="K51"/>
  <c r="G51"/>
  <c r="K50"/>
  <c r="G50"/>
  <c r="K49"/>
  <c r="G49"/>
  <c r="K48"/>
  <c r="G48"/>
  <c r="K47"/>
  <c r="G47"/>
  <c r="K46"/>
  <c r="G46"/>
  <c r="K45"/>
  <c r="G45"/>
  <c r="K44"/>
  <c r="G44"/>
  <c r="K43"/>
  <c r="G43"/>
  <c r="K42"/>
  <c r="G42"/>
  <c r="K41"/>
  <c r="G41"/>
  <c r="K40"/>
  <c r="G40"/>
  <c r="K39"/>
  <c r="G39"/>
  <c r="K38"/>
  <c r="G38"/>
  <c r="K37"/>
  <c r="G37"/>
  <c r="K36"/>
  <c r="G36"/>
  <c r="K35"/>
  <c r="G35"/>
  <c r="K34"/>
  <c r="G34"/>
  <c r="K33"/>
  <c r="G33"/>
  <c r="K32"/>
  <c r="G32"/>
  <c r="K31"/>
  <c r="G31"/>
  <c r="K30"/>
  <c r="G30"/>
  <c r="K29"/>
  <c r="G29"/>
  <c r="K28"/>
  <c r="G28"/>
  <c r="K27"/>
  <c r="G27"/>
  <c r="G3069" l="1"/>
  <c r="K3069"/>
</calcChain>
</file>

<file path=xl/sharedStrings.xml><?xml version="1.0" encoding="utf-8"?>
<sst xmlns="http://schemas.openxmlformats.org/spreadsheetml/2006/main" count="8214" uniqueCount="4273">
  <si>
    <t xml:space="preserve">"УТВЕРЖДАЮ" </t>
  </si>
  <si>
    <t>Потребность  на медицинские изделия , профилактические (диагностические, дезинфицирующие) препараты, внутриаптечные заготовки и средства для  обеспечения в рамках гарантированного объема бесплатной медицинской помощи   на 2019 год.</t>
  </si>
  <si>
    <t>закуп в 2018г</t>
  </si>
  <si>
    <t>закуп в 2019г</t>
  </si>
  <si>
    <t xml:space="preserve">              сумма</t>
  </si>
  <si>
    <t xml:space="preserve">         сумма</t>
  </si>
  <si>
    <t>№</t>
  </si>
  <si>
    <t>Регистрационное удостоверение МИ</t>
  </si>
  <si>
    <t>Торговое наименование (ТН)</t>
  </si>
  <si>
    <t>Цена</t>
  </si>
  <si>
    <t>Сумма на 2019 г.</t>
  </si>
  <si>
    <t>стерильный одноразового применения</t>
  </si>
  <si>
    <t>шт</t>
  </si>
  <si>
    <t>кг</t>
  </si>
  <si>
    <t>гр</t>
  </si>
  <si>
    <t>литр</t>
  </si>
  <si>
    <t xml:space="preserve">Масло   вазелиновое                                           </t>
  </si>
  <si>
    <t>фл</t>
  </si>
  <si>
    <t>мл</t>
  </si>
  <si>
    <t>фл.</t>
  </si>
  <si>
    <t>Озокерит</t>
  </si>
  <si>
    <t>л</t>
  </si>
  <si>
    <t>Лабораторные реагенты, расходные материалы</t>
  </si>
  <si>
    <t>ЛОТ:Диагностические тест- полосы, расходные материалы для определения глюкозы в  крови экспресс - методом: к анализаторам крови SensoLite Nova, ACCU-CHEK-Activ,Performa</t>
  </si>
  <si>
    <t>уп</t>
  </si>
  <si>
    <t>Диагностические тест-полосы для определения уровня сахара в крови</t>
  </si>
  <si>
    <t xml:space="preserve"> к  анализатору  глюкозы ACCU-CHEK-Activ, № 50 шт/уп.</t>
  </si>
  <si>
    <t xml:space="preserve"> к  анализатору  глюкозы ACCU-CHEK-Performa, № 50 шт/уп.</t>
  </si>
  <si>
    <t>упак</t>
  </si>
  <si>
    <t xml:space="preserve">Пробоотборник </t>
  </si>
  <si>
    <t>Surgilanse safety Lancets (Ланцеты) №200  Для безболезненого прокалывания кожи пальца,взятия крови на анализ для глюкометра. Стерильные, однократного применения</t>
  </si>
  <si>
    <t>ЛОТ:Диагностические тест- полосы к  экспресс -  анализатору крови "КлеверЧек"</t>
  </si>
  <si>
    <t>к  анализатору  глюкозы Клевер Чек ,№50 шт/уп</t>
  </si>
  <si>
    <t>ЛОТ: Диагностические тест-полосы к анализатору Accutrend</t>
  </si>
  <si>
    <t>Тест-полосы Аккутренд Глюкоза</t>
  </si>
  <si>
    <t>25шт/уп. Accutrend Glucose 25str</t>
  </si>
  <si>
    <t xml:space="preserve">Тест-полосы Аккутренд Триглицериды </t>
  </si>
  <si>
    <t>25шт/уп. Accutrend TG 25str</t>
  </si>
  <si>
    <t xml:space="preserve">Тест-полосы Аккутренд Холестерин </t>
  </si>
  <si>
    <t>25шт/уп.Accutrend Cholesterol 25str</t>
  </si>
  <si>
    <t xml:space="preserve">Контрольный раствор Аккутренд Триглицериды   </t>
  </si>
  <si>
    <t>Контрольный раствор Аккутренд Триглицериды  Accutrend TG Control</t>
  </si>
  <si>
    <t xml:space="preserve">Контрольный раствор на  Аккутренд Глюкозы  </t>
  </si>
  <si>
    <t>Контрольный раствор на  Аккутренд Глюкозы  Accutrend Glucose Control</t>
  </si>
  <si>
    <t>Контрольный раствор на  Аккутренд Холестерин</t>
  </si>
  <si>
    <t>Контрольный раствор на  Аккутренд Холестерин Accutrend Chol Control 1</t>
  </si>
  <si>
    <t>ЛОТ:Диагностические тест- полосы Экспресс-анализатор измерения глюкозы (системы HemoCueGlucose )</t>
  </si>
  <si>
    <t>Микрокювета HemoCue "Glucose 201" для анализатора HemoCueGlucose 201+</t>
  </si>
  <si>
    <t xml:space="preserve"> 4х25шт</t>
  </si>
  <si>
    <t>ЛОТ:Диагностические тест- полосы  Экспресс-анализатора измерения низкого уровня гемоглобина (Система HemoCuePlasma/LowHb )</t>
  </si>
  <si>
    <t xml:space="preserve">Микрокювета HemoCue "Plasma/LowHb" для анализатора Plasma/LowHb </t>
  </si>
  <si>
    <t xml:space="preserve">4х25 шт. </t>
  </si>
  <si>
    <t>ЛОТ:Диагностические тест- полосы Экспресс-анализатора  количественного измерения лейкоцитов (Система HemoCue WBC DIFF )</t>
  </si>
  <si>
    <t xml:space="preserve">Микрокювета HemoCue WBC DIFF </t>
  </si>
  <si>
    <t>2x25 шт/упак (инд.уп.)</t>
  </si>
  <si>
    <t>ЛОТ:Диагностические тест- полосы Экспресс-анализатор измерения уровня гемоглобина  (Система HemoCue Hb201+ )</t>
  </si>
  <si>
    <t>Микрокювета HemoCue "Hb 201" для анализатора HemoCueHb 201+</t>
  </si>
  <si>
    <t xml:space="preserve"> (4x50шт)</t>
  </si>
  <si>
    <t>Чистящий шпатель HemoCue</t>
  </si>
  <si>
    <t>Диагностические  агенты,  Диагностикумы,  Сыворотки,  Антигены.</t>
  </si>
  <si>
    <t xml:space="preserve"> </t>
  </si>
  <si>
    <t xml:space="preserve">Антиген кардиолипиновый </t>
  </si>
  <si>
    <t>для реакции связывания комплемента (РСК) 2 мл №10</t>
  </si>
  <si>
    <t xml:space="preserve">Антиген кардиолипиновый  </t>
  </si>
  <si>
    <t xml:space="preserve">Для серологической диагностики сифилитической инфекции по сыворотке крови методом реакции преципитации. 10 ампул х 2 мл
Раствор холин хлорида в 0,9% растворе натрия хлорида 2х5 мл; или 1х10 мл. 1000 определений
</t>
  </si>
  <si>
    <t xml:space="preserve">Антиген трепонемный ультралзрученный кардиолипиновый для серодиагностики сифилиса </t>
  </si>
  <si>
    <t xml:space="preserve"> для серодиагностики сифилиса 5 мл\№5</t>
  </si>
  <si>
    <t>Гемолитическая сыворотка диагностическая 2 мл №10</t>
  </si>
  <si>
    <t xml:space="preserve"> диагностическая 2 мл №10</t>
  </si>
  <si>
    <t>Комплемент сухой для РСК</t>
  </si>
  <si>
    <t>лиофилизат 10 фл Х 5 мл</t>
  </si>
  <si>
    <t>Сыворотка  для диагностики сифилиса отрицательная 1мл№10</t>
  </si>
  <si>
    <t>1мл№10</t>
  </si>
  <si>
    <t xml:space="preserve">Сыворотка  для диагностики сифилиса положительная сухая для РСК </t>
  </si>
  <si>
    <t>Cыворотка диагностическая менингококковая адсорбированная  кроличья сухая для РА группы</t>
  </si>
  <si>
    <t>1 мл №5</t>
  </si>
  <si>
    <t xml:space="preserve">Сыворотка диагн.менингокок.серогрупп A, aдсорбированные кроличьи РА для диагностических целей </t>
  </si>
  <si>
    <t>упак №10 по 1 мл</t>
  </si>
  <si>
    <t xml:space="preserve">Сыворотка диагн.менингокок.серогрупп C, aдсорбированные кроличьи РА для диагностических целей </t>
  </si>
  <si>
    <t xml:space="preserve">Кровь баранья консервированная для РСК </t>
  </si>
  <si>
    <t>5х10 мл</t>
  </si>
  <si>
    <t xml:space="preserve">Сыворотка КРС </t>
  </si>
  <si>
    <t xml:space="preserve">50 мл/фл., жидкая </t>
  </si>
  <si>
    <t>Серологическая диагностика сальмонеллезов,шигеллезов</t>
  </si>
  <si>
    <t>набор</t>
  </si>
  <si>
    <t xml:space="preserve"> Диагностикум эритроцитарный сальмонелезный  гр."А" (1,2,12)</t>
  </si>
  <si>
    <t xml:space="preserve">2 мл/амп. №10    </t>
  </si>
  <si>
    <t xml:space="preserve">Диагностикум эритроцитарный сальмонелезный гр."В"(1,4,12) </t>
  </si>
  <si>
    <t xml:space="preserve">Диагностикум эритроцитарный сальмонелезный гр."В"(1,9,12) </t>
  </si>
  <si>
    <t xml:space="preserve">3 мл/амп. №10    </t>
  </si>
  <si>
    <t xml:space="preserve">Диагностикум эритроцитарный сальмонелезный Vi-антигенный    </t>
  </si>
  <si>
    <t>Диагностикумы эритроцитарные шигеллёзные Флекснера I-V; VI; и Зонне сухие</t>
  </si>
  <si>
    <t xml:space="preserve">Сыворотка диагностическая шигеллезная поливалентная Флекснера I-V,i-VI, Зонне </t>
  </si>
  <si>
    <t>антигенный сухой 2мл/амп. №5</t>
  </si>
  <si>
    <t xml:space="preserve">Сыворотка диагностическая шигеллезная поливалентная дизентерии 1,2; 3-7; 8-12 </t>
  </si>
  <si>
    <t>(5 амп. по 2 мл)</t>
  </si>
  <si>
    <t xml:space="preserve">Сыворотка  сальмонелезная поливалентная редких групп.агглют </t>
  </si>
  <si>
    <t>5ам.х2 мл.</t>
  </si>
  <si>
    <t xml:space="preserve"> Сыворотка  диагностическая сальмонеллезная поливалентная  адсорбированная АВСДЕ </t>
  </si>
  <si>
    <t xml:space="preserve">2 мл /амп№10     </t>
  </si>
  <si>
    <t xml:space="preserve">О2 - Сыворотки диагностические  сальмонелезные    </t>
  </si>
  <si>
    <t xml:space="preserve">адсорбированные  типовые 2 мл/амп. №10    </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</si>
  <si>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</si>
  <si>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</si>
  <si>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</si>
  <si>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Сыворотка диагностическая шигеллезнная  адсорбированная  Флекснера I- VI                          </t>
  </si>
  <si>
    <t xml:space="preserve"> 2мл/амп №10</t>
  </si>
  <si>
    <t>Серологическая диагностика эшерихий</t>
  </si>
  <si>
    <t xml:space="preserve">Сыворотка   поливалентная   эшерихиозная  ОК-типовые    </t>
  </si>
  <si>
    <t xml:space="preserve">1 мл /амп № 10                              </t>
  </si>
  <si>
    <t xml:space="preserve">Сыворотка   поливалентная   эшерихиозная  ОКА-типовые    </t>
  </si>
  <si>
    <t xml:space="preserve"> 1 мл /амп № 10</t>
  </si>
  <si>
    <t xml:space="preserve">Сыворотка   поливалентная   эшерихиозная  ОКB-типовые   </t>
  </si>
  <si>
    <t xml:space="preserve">Сыворотка   поливалентная   эшерихиозная  ОКE-типовые    </t>
  </si>
  <si>
    <t>1 мл /амп № 10</t>
  </si>
  <si>
    <t xml:space="preserve">Сыворотка   типовая   эшерихиозная  О-151   </t>
  </si>
  <si>
    <t xml:space="preserve">1 мл /амп № 10  </t>
  </si>
  <si>
    <t>Другие сыворотки</t>
  </si>
  <si>
    <t xml:space="preserve">Диагностикум  бруцеллезный  эритроцитарный  антигенный     </t>
  </si>
  <si>
    <t>эритроцитарный  антигенный  компл   4фл х 15 мл</t>
  </si>
  <si>
    <t xml:space="preserve">Диагностикум  бруцеллезный  </t>
  </si>
  <si>
    <t>жидкий  для  реакции  агглютинации   ( РА ) , 2мл/амп№10</t>
  </si>
  <si>
    <t>Диагностикум    кишечно - иерсиниозный  (псевдотуберкулезный)</t>
  </si>
  <si>
    <t xml:space="preserve">эритроцитарный антигенный сухой  серовора 03,09 1мл/амп№6           </t>
  </si>
  <si>
    <t>Диагностикум   эритроцитарный  менингококковый серогруппы А</t>
  </si>
  <si>
    <t>Диагностикум   эритроцитарный  менингококковый серогруппы С</t>
  </si>
  <si>
    <t xml:space="preserve">Диагностикум   коклюшный </t>
  </si>
  <si>
    <t>жидкий, 5мл №10</t>
  </si>
  <si>
    <t xml:space="preserve">Диагностикум   паракоклюшный  </t>
  </si>
  <si>
    <t xml:space="preserve">Диагностикум   эритроцитарный  листериозный </t>
  </si>
  <si>
    <t xml:space="preserve">15мл во  флаконе </t>
  </si>
  <si>
    <t>Сыворотка  нормальная лошадиная  100 мл</t>
  </si>
  <si>
    <t xml:space="preserve"> фл 100 мл</t>
  </si>
  <si>
    <t>Плазма кроличья цитратная сухая</t>
  </si>
  <si>
    <t xml:space="preserve">    Диски с антибиотиками  ( 100 дисков  одного  наименования  во  флаконе).</t>
  </si>
  <si>
    <t xml:space="preserve">Диски  с  азитромицином      </t>
  </si>
  <si>
    <t>флакон 100 дисков</t>
  </si>
  <si>
    <t xml:space="preserve">Диски  с  амикацином    </t>
  </si>
  <si>
    <t xml:space="preserve">Диски  с  ампициллином     </t>
  </si>
  <si>
    <t>Диски  с  амфотерицином N 100</t>
  </si>
  <si>
    <t xml:space="preserve">Диски  с  бензилпенициллином </t>
  </si>
  <si>
    <t>Диски  с  гентамицином   N 100</t>
  </si>
  <si>
    <t>Диски  с  доксициклином  N 100</t>
  </si>
  <si>
    <t>Диски   с   желчью</t>
  </si>
  <si>
    <t>Диски   с  имипинем   № 100</t>
  </si>
  <si>
    <t>Диски   с  флуконазол  № 100</t>
  </si>
  <si>
    <t xml:space="preserve">Диски   с  интраконазол  </t>
  </si>
  <si>
    <t xml:space="preserve">Диски  с  ванкомицином   </t>
  </si>
  <si>
    <t>Диски  с  кетоконазолом    № 100</t>
  </si>
  <si>
    <t>Диски  с  клиндамицином   N 100</t>
  </si>
  <si>
    <t xml:space="preserve">Диски  с  кларитромицином </t>
  </si>
  <si>
    <t>Диски  с  клотримазолом N 100</t>
  </si>
  <si>
    <t xml:space="preserve">Диски  с  хлорамфениколом   </t>
  </si>
  <si>
    <t>Диски  с  линкомицином   N 100</t>
  </si>
  <si>
    <t>Диски  с  меропенем  № 100</t>
  </si>
  <si>
    <t xml:space="preserve">Диски  с  мидекамицином     </t>
  </si>
  <si>
    <t>Диски  с  метронидазолом  № 100</t>
  </si>
  <si>
    <t>Диски  с  бисептолом  № 100</t>
  </si>
  <si>
    <t>Диски  с  неомицином   N 100</t>
  </si>
  <si>
    <t>Диски  с  нистатином  N 100</t>
  </si>
  <si>
    <t>Диски  с  оксациллином   N 100</t>
  </si>
  <si>
    <t xml:space="preserve">Диски  с ампициллин/сульбактам </t>
  </si>
  <si>
    <t>Диски  с  оптохином</t>
  </si>
  <si>
    <t>Диски  с  полимиксином   N 100</t>
  </si>
  <si>
    <t xml:space="preserve">Диски с пипирациллин/тазобактам   </t>
  </si>
  <si>
    <t xml:space="preserve">Диски  с  пефлоксацином N 100   </t>
  </si>
  <si>
    <t>Диски  с  противогрибковыми  препаратами (амфотерицин, клотримазол,нистатин)</t>
  </si>
  <si>
    <t xml:space="preserve">3 флакона по 100 дисков, 3фл/уп </t>
  </si>
  <si>
    <t xml:space="preserve">Диски  с  Рокситромицином </t>
  </si>
  <si>
    <t>Диски  с  рифампицином   N 100</t>
  </si>
  <si>
    <t>Диски  с  сизомицином № 100</t>
  </si>
  <si>
    <t>Диски  с  тетрациклином   N 100</t>
  </si>
  <si>
    <t>Диски  с   Тербинофином  № 100</t>
  </si>
  <si>
    <t>Диски   с  Тинидазолом   № 100</t>
  </si>
  <si>
    <t>Диски  с  Тобрамицином   № 100</t>
  </si>
  <si>
    <t>Диски  с  фуразалидоном № 100</t>
  </si>
  <si>
    <t>Диски с фузидином№ 100</t>
  </si>
  <si>
    <t>Диски   с  фурадонином  № 100</t>
  </si>
  <si>
    <t xml:space="preserve">Диски  с  цефалексином </t>
  </si>
  <si>
    <t>Диски  с  цефалотином   № 100</t>
  </si>
  <si>
    <t xml:space="preserve">Диски  с  цефазолином  № 100   </t>
  </si>
  <si>
    <t>Диски  с  цефепимом №100</t>
  </si>
  <si>
    <t xml:space="preserve">Диски  с  цефотаксимом   N 100  </t>
  </si>
  <si>
    <t>Диски с цефтазидимом № 100</t>
  </si>
  <si>
    <t xml:space="preserve">Диски  с  цефуроксином   N 100 </t>
  </si>
  <si>
    <t xml:space="preserve">Диски  с  цефоперазоном  </t>
  </si>
  <si>
    <t>Диски  с  цефтриаксоном  № 100</t>
  </si>
  <si>
    <t xml:space="preserve">Диски  с  ципрофлоксацином  </t>
  </si>
  <si>
    <t>Диски  с  эритромицином  N 100</t>
  </si>
  <si>
    <t>Диски  с  бацитрацином</t>
  </si>
  <si>
    <t>Диски  с  новобиоцином N 100</t>
  </si>
  <si>
    <t>Диски  с  ESBL (биодиск) N 100</t>
  </si>
  <si>
    <t xml:space="preserve">Е тест </t>
  </si>
  <si>
    <t>катридж 50-100шт</t>
  </si>
  <si>
    <t>Питательные  основы  и  стимуляторы  роста</t>
  </si>
  <si>
    <t xml:space="preserve">Пептон  ферментативный  тип 1      </t>
  </si>
  <si>
    <t>сухой, фл  0,5 кг</t>
  </si>
  <si>
    <t xml:space="preserve">Пептон  основной  (фл) качеств                                                                         </t>
  </si>
  <si>
    <t xml:space="preserve">адаптированный для приготовления питат.  сред для культирования  микроорганизмов                                                                           </t>
  </si>
  <si>
    <t>Сухие  питательные  среды</t>
  </si>
  <si>
    <t>Питательный агар для культивирования микроорганизмов</t>
  </si>
  <si>
    <t xml:space="preserve">Для культивирования микроорганизмов (ГМФ агар на основе мяса говяжьего) 500гр.  сухой  порошок   </t>
  </si>
  <si>
    <t xml:space="preserve">Питательный  бульон для культивирования микроорганизмов </t>
  </si>
  <si>
    <t xml:space="preserve"> для культивирования микроорганизмов (ГМФ бульон на основе мяса говяжьего) 500гр. сухой  порошок   </t>
  </si>
  <si>
    <t>наб</t>
  </si>
  <si>
    <t xml:space="preserve">Комплегон-питательная среда для определений гонококков </t>
  </si>
  <si>
    <t>№50</t>
  </si>
  <si>
    <t>уп.</t>
  </si>
  <si>
    <t>Оксидазный реагент</t>
  </si>
  <si>
    <t xml:space="preserve">Среда (Агар)  Мюллера - Хинтона  </t>
  </si>
  <si>
    <t xml:space="preserve">для  определения  чувствительности  к  антибиотикам   0.5кг сухой  порошок   </t>
  </si>
  <si>
    <t xml:space="preserve">Тиогликолевая  среда                          </t>
  </si>
  <si>
    <t>для  контроля  стерильности                        0,25кг</t>
  </si>
  <si>
    <t>Щелочной агар</t>
  </si>
  <si>
    <t>0,25кг</t>
  </si>
  <si>
    <t xml:space="preserve">Среды  для  энтеробактерий </t>
  </si>
  <si>
    <t>Бактоагар   Плоскирева   SS агар</t>
  </si>
  <si>
    <t xml:space="preserve">Селенитовый бульон </t>
  </si>
  <si>
    <t>сухой, фл  0,25 кг</t>
  </si>
  <si>
    <t xml:space="preserve">Висмут  сульфит   агар  </t>
  </si>
  <si>
    <t xml:space="preserve">сухой, фл  0,5 кг. </t>
  </si>
  <si>
    <t xml:space="preserve">Агар  Эндо                                                                                     </t>
  </si>
  <si>
    <t>0,25-0,5кг</t>
  </si>
  <si>
    <t xml:space="preserve">Сорбитол агар </t>
  </si>
  <si>
    <t xml:space="preserve"> для диагностики кишечной инфекции</t>
  </si>
  <si>
    <t xml:space="preserve">Иерсиниозная среда </t>
  </si>
  <si>
    <t>сухая, 0,25кг</t>
  </si>
  <si>
    <t xml:space="preserve">Среда  Кода                                                                              </t>
  </si>
  <si>
    <t>Агар с мочевиной для протеев</t>
  </si>
  <si>
    <t>0,5кг</t>
  </si>
  <si>
    <t xml:space="preserve">MacConkey агар  </t>
  </si>
  <si>
    <t>Среды  для  выделения  анаэробов</t>
  </si>
  <si>
    <t>Жидкая среда для посева анаэробных бактерий .</t>
  </si>
  <si>
    <t>500 мл.</t>
  </si>
  <si>
    <t>Среда   основа   агара  Вильсона - Блэра   500 гр.</t>
  </si>
  <si>
    <t>500 гр.</t>
  </si>
  <si>
    <t>Среда для клостридий (Китт-Тароцци)</t>
  </si>
  <si>
    <t>Среды  для  идентификации  микроорганизмов</t>
  </si>
  <si>
    <t xml:space="preserve">Среда  Гисса  с  глюкозой                                                         </t>
  </si>
  <si>
    <t>250г</t>
  </si>
  <si>
    <t xml:space="preserve">Среда  Гисса  с  лактозой                                                         </t>
  </si>
  <si>
    <t xml:space="preserve">Среда  Гисса  с  мальтозой                                                        </t>
  </si>
  <si>
    <t xml:space="preserve">Среда  Гисса  с  маннитом                                                         </t>
  </si>
  <si>
    <t xml:space="preserve">Среда  Гисса  с  сахарозой                                                        </t>
  </si>
  <si>
    <t xml:space="preserve">Среда  Ресселя                                                                         </t>
  </si>
  <si>
    <t xml:space="preserve">Среда Клиглера </t>
  </si>
  <si>
    <t>Среда Олькеницкого</t>
  </si>
  <si>
    <t xml:space="preserve">Цитратный   агар  Симмонса                                                                        </t>
  </si>
  <si>
    <t>Агар  ацетатный  сухой</t>
  </si>
  <si>
    <t xml:space="preserve">Фенилаланин   агар                                                                      </t>
  </si>
  <si>
    <t>Среды  для  выделения  кокков</t>
  </si>
  <si>
    <t xml:space="preserve">Стафилакоккагар </t>
  </si>
  <si>
    <t>Питательная среда для выделения стафилококков, сухая по 250 гр.</t>
  </si>
  <si>
    <t>Среда  для  выделения  менингококков</t>
  </si>
  <si>
    <t>фасованная по 250гр.</t>
  </si>
  <si>
    <t xml:space="preserve">Основа  шоколадного  агара </t>
  </si>
  <si>
    <t xml:space="preserve">Набор для приготовления  шоколадного  агара </t>
  </si>
  <si>
    <t>Среда  для  выделения  гонококков     готовая  в  комплекте</t>
  </si>
  <si>
    <t>для  выделения  гонококков     готовая  в  комплекте</t>
  </si>
  <si>
    <t xml:space="preserve">Среда  для  выделения   стрептококков </t>
  </si>
  <si>
    <t>Энтерококкагар</t>
  </si>
  <si>
    <t>Питательная среда для выделения энтерококков, сухая, 0,25 кг</t>
  </si>
  <si>
    <t xml:space="preserve">     Среды  для  определения  дрожжеподобных  грибов</t>
  </si>
  <si>
    <t>Агар Сабуро  с антибиотиками</t>
  </si>
  <si>
    <t>500г.</t>
  </si>
  <si>
    <t>Среда Сабуро,  сухой</t>
  </si>
  <si>
    <t>Жидкие  питательные  среды</t>
  </si>
  <si>
    <t>Среда  Блаурока(бифидобактерий)</t>
  </si>
  <si>
    <t>плотная среда,500гр</t>
  </si>
  <si>
    <t>Среда  для  бифидум  бактерий  жидкая</t>
  </si>
  <si>
    <t>жидкая среда , 250г</t>
  </si>
  <si>
    <t>Лактобактоагар</t>
  </si>
  <si>
    <t>плотная среда, 250г</t>
  </si>
  <si>
    <t>Основа бульона для идентификации листерий (ПАЛКАМ)</t>
  </si>
  <si>
    <t>фл/500гр</t>
  </si>
  <si>
    <t>Среда   для индикации   микоплазм</t>
  </si>
  <si>
    <t>жидкая, 200 мл</t>
  </si>
  <si>
    <t>Основа  агара  для  микоплазм</t>
  </si>
  <si>
    <t xml:space="preserve">Селективная  добавка  к  Основе  агара  для  микоплазм  </t>
  </si>
  <si>
    <t xml:space="preserve">Среда трихомонадная </t>
  </si>
  <si>
    <t>жидкая, 400 мл</t>
  </si>
  <si>
    <t>Селективная  добавка  для выделения трихомонад</t>
  </si>
  <si>
    <t>100г</t>
  </si>
  <si>
    <t>Основа агара для трихоманад</t>
  </si>
  <si>
    <t>400г</t>
  </si>
  <si>
    <t>Среда   для индикации   уреаплазм, жидкая</t>
  </si>
  <si>
    <t>200 мл</t>
  </si>
  <si>
    <t xml:space="preserve"> Компоненты  питательных  сред</t>
  </si>
  <si>
    <t xml:space="preserve">Теллурит  калия 2% раствор  </t>
  </si>
  <si>
    <t>( 5 * 10 мл )</t>
  </si>
  <si>
    <t xml:space="preserve">Рh - индикатор  для  питательных  сред  </t>
  </si>
  <si>
    <t>(4 варианта)</t>
  </si>
  <si>
    <t>Питательная среда для диагностики туберкулеза</t>
  </si>
  <si>
    <t xml:space="preserve">Среда базовая Левенштейна-Йенсена для микробиологии </t>
  </si>
  <si>
    <t>500г</t>
  </si>
  <si>
    <t xml:space="preserve"> Другие  среды</t>
  </si>
  <si>
    <t>Агар ОТДМ ( Коринотоксоагар)</t>
  </si>
  <si>
    <t>250 мл</t>
  </si>
  <si>
    <t>ПИЗУ-среда</t>
  </si>
  <si>
    <t>Бордетелагар</t>
  </si>
  <si>
    <t>для выделения коклюшного микроорганизма, сухая, 0,25кг</t>
  </si>
  <si>
    <t xml:space="preserve">Раствор  Трипсина  </t>
  </si>
  <si>
    <t xml:space="preserve"> 0,25  (50,0 /   фл.) без добавок</t>
  </si>
  <si>
    <t>Питательная среда RPMI-1640 без добавок</t>
  </si>
  <si>
    <t>без добавок</t>
  </si>
  <si>
    <t>ХРОМОГЕННЫЕ СРЕДЫ ДЛЯ ВЫДЕЛЕНИЯ И ПОДСЧЕТА</t>
  </si>
  <si>
    <t xml:space="preserve">Хромогенная  среда CHROMagar Candida  </t>
  </si>
  <si>
    <t>для выделения и дифференциации Candida Spp , 1000 мл  готовой среды</t>
  </si>
  <si>
    <t xml:space="preserve">Хромогенная среда CHROMagar Orientation  </t>
  </si>
  <si>
    <t xml:space="preserve">для выделения и дифференциации патогенов мочевых путей, 1000 мл  </t>
  </si>
  <si>
    <t xml:space="preserve">Хромогенная среда CHROMagar MH Orientation   base   </t>
  </si>
  <si>
    <t xml:space="preserve">для дифференциации и прямого тестирование чувствительности к антибиотикам в одной чашке, 5000 мл  </t>
  </si>
  <si>
    <t xml:space="preserve">Cреда Lim RambaQUICK StrepB  base  </t>
  </si>
  <si>
    <t>для выращивания Streptococcus группы В , 5000 мл  готовой среды.</t>
  </si>
  <si>
    <t xml:space="preserve">для селективного обогащения Streptococcus группы В, 5000 мл  </t>
  </si>
  <si>
    <t xml:space="preserve">Среда CHROMagar Acinetobacter  Base </t>
  </si>
  <si>
    <t xml:space="preserve">основа для выделения Acinetobacter5000 мл  </t>
  </si>
  <si>
    <t>Среда CHROMagar Acinetobacter   supplement</t>
  </si>
  <si>
    <t xml:space="preserve">для выделения Acinetobacter5000 мл  </t>
  </si>
  <si>
    <t xml:space="preserve">Хромогенная  среда CHROMagar O157 E.coli </t>
  </si>
  <si>
    <t>Основа на 1000 мл  готовой среды</t>
  </si>
  <si>
    <t xml:space="preserve">Хромогенная  среда CHROMagar Pseudomonas  </t>
  </si>
  <si>
    <t>5000 мл среды</t>
  </si>
  <si>
    <t>Хромогенная  среда CHROMagar Listeria Base, для обнаружения, выделения и подсчета L. Monocytogenes,</t>
  </si>
  <si>
    <t xml:space="preserve">  Основа на 1000 мл  готовой среды</t>
  </si>
  <si>
    <t xml:space="preserve">Хромогенная  среда CHROMagar Listeria supplement  </t>
  </si>
  <si>
    <t>для обнаружения, выделения и подсчета L. Monocytogenes,добавка на 1000 мл  готовой среды</t>
  </si>
  <si>
    <t xml:space="preserve">Хромогенная  среда  CHROMagar Ident  Listeria  base </t>
  </si>
  <si>
    <t>для идентификации L. Monocytogenes Основа на 250 мл  готовой среды</t>
  </si>
  <si>
    <t xml:space="preserve">Хромогенная  среда  CHROMagar  Ident  Listeria supplement </t>
  </si>
  <si>
    <t>для идентификации L. Monocytogenes Добавка на 250 мл  готовой среды</t>
  </si>
  <si>
    <t xml:space="preserve">Cреда CHROMagar C.difficile  base  </t>
  </si>
  <si>
    <t>для выделения C.difficile, Основа на 5000 мл  готовой среды</t>
  </si>
  <si>
    <t xml:space="preserve">Cреда CHROMagar C.difficile   supplement  для выделения </t>
  </si>
  <si>
    <t>Добавка на 5000 мл  готовой среды</t>
  </si>
  <si>
    <t>Хромогенная среда CHROMagar Staph aureus</t>
  </si>
  <si>
    <t xml:space="preserve"> для выделения и определения Staphylococcus aureus , Добавка на 5000 мл  готовой среды</t>
  </si>
  <si>
    <t xml:space="preserve">Хромогенная  среда CHROMagar Salmonella  для выделения Salmonella </t>
  </si>
  <si>
    <t xml:space="preserve">Хромогенная среда CHROMagar Salmonella Plus base </t>
  </si>
  <si>
    <t xml:space="preserve"> для выделения Salmonella spp., в том числе S.typhi и лактозо-положительных разновидностей Salmonella, Основа  на 5000 мл готовой среды</t>
  </si>
  <si>
    <t xml:space="preserve">Хромогенная среда CHROMagar Salmonella Plus  supplement  </t>
  </si>
  <si>
    <t>для выделения Salmonella spp., в том числе S.typhi и лактозо-положительных разновидностей SalmonellaДобавка на 5000 мл  готовой среды</t>
  </si>
  <si>
    <t xml:space="preserve">Хромогенная среда Rambach Agar base </t>
  </si>
  <si>
    <t>для обнаружения и изоляции Salmonella Основа на 5000 мл  готовой среды</t>
  </si>
  <si>
    <t xml:space="preserve">Хромогенная среда Rambach Agar supplement </t>
  </si>
  <si>
    <t>для обнаружения и изоляции Salmonella Добавка на 5000 мл  готовой среды</t>
  </si>
  <si>
    <t xml:space="preserve">Хромогенная среда CHROMagar White Opaque supplement </t>
  </si>
  <si>
    <t xml:space="preserve"> для выделения Salmonella spp., в том числе S.typhi и лактозо-положительных разновидностей Salmonella, добавка на 25л  готовой среды</t>
  </si>
  <si>
    <t xml:space="preserve">Хромогенная среда CHROMagar Campylobacter base </t>
  </si>
  <si>
    <t>для выделения дифференциации и подсчета термотолерантных Campylobacter основа  на 25лготовой среды</t>
  </si>
  <si>
    <t xml:space="preserve">Хромогенная среда CHROMagar Campylobacter suppl. </t>
  </si>
  <si>
    <t>для выделения дифференциации и подсчета термотолерантных Campylobacter, добавка на 5000 мл  готовой среды</t>
  </si>
  <si>
    <t xml:space="preserve">Хромогенная среда CHROMagar ESBL   Supplement </t>
  </si>
  <si>
    <t>для выделения и дифференциации штаммов ESBL-продуцирующих микроорганизмов, добавка на 5000 мл  готовой среды</t>
  </si>
  <si>
    <t xml:space="preserve">Хромогенная среда CHROMagar KPC Supplement  </t>
  </si>
  <si>
    <t>для выделения и дифференциации карбапенем-резистентных штаммов грамотрицательных бактерий, добавка на 5000 мл  готовой среды</t>
  </si>
  <si>
    <t xml:space="preserve">Хромогенная  среда CHROMagar MRSA </t>
  </si>
  <si>
    <t>для выделения и дифференциации метициллин-резистентного Staphylococcus aureus (MRSA), основа на 1000 мл готовой среды</t>
  </si>
  <si>
    <t xml:space="preserve">Хромогенная  среда CHROMagar MRSA Supplement  </t>
  </si>
  <si>
    <t>для выделения и дифференциации метициллин-резистентного Staphylococcus aureus (MRSA) , добавка на 20 мл готовой среды</t>
  </si>
  <si>
    <t>ЛОТ:Расходный материал к бактериологическому анализатору "Bactek MGIT960"</t>
  </si>
  <si>
    <t>Набор для пробоподготовки, ферментации\деконтаминации</t>
  </si>
  <si>
    <t xml:space="preserve">10 ампул по 150 мл </t>
  </si>
  <si>
    <t xml:space="preserve">Пробирки с жидкой средой Midlbruc BBL MGIT 7 мл </t>
  </si>
  <si>
    <t>100 шт в упаковке</t>
  </si>
  <si>
    <t xml:space="preserve"> Набор для опред. чувствительности к антибиотикам на 40 тестов                     
</t>
  </si>
  <si>
    <t xml:space="preserve">4 лиофилизированные флаконы и 8 SIRE добавки.                        
</t>
  </si>
  <si>
    <t xml:space="preserve">Набор саплимента </t>
  </si>
  <si>
    <t xml:space="preserve">6 фл. с лиофилизированной смесью антибиотиков BBL MGIT PANTA и 6 фл. BD BACTEC MGIT 960 по 15мл ростовой добавки BD </t>
  </si>
  <si>
    <t>Набор для опред. чувствительности микобактерий туберкулеза в культуре к пиразинамиду</t>
  </si>
  <si>
    <t>50 тестов</t>
  </si>
  <si>
    <t>PZA Kit- набор для пределения чувствительности туберкулеза к пиразинамиду</t>
  </si>
  <si>
    <t xml:space="preserve">6 фл ростовой добавки </t>
  </si>
  <si>
    <t xml:space="preserve">Пробирка для сбора мокроты Falcon </t>
  </si>
  <si>
    <t>22 шт.</t>
  </si>
  <si>
    <t>OADS  саплимент, набор реагентов для для определения чувствительности ко 2 ряду</t>
  </si>
  <si>
    <t>6 шт</t>
  </si>
  <si>
    <t xml:space="preserve">Пробирки  калибровочные   BBL Tube, пробирка 7 мл </t>
  </si>
  <si>
    <t>17шт.</t>
  </si>
  <si>
    <t xml:space="preserve">ЛОТ:Расходный материал на экспресс-метод "Хайн-тест"для определения микобактерии туберкулеза </t>
  </si>
  <si>
    <t xml:space="preserve">GenoType®MTBC                                            </t>
  </si>
  <si>
    <t xml:space="preserve">  на 96 определений</t>
  </si>
  <si>
    <t xml:space="preserve">GenoType®Mycobacterium AS                      </t>
  </si>
  <si>
    <t xml:space="preserve">GenoType®Mycobacterium CM                      </t>
  </si>
  <si>
    <t>HotStarTag Polymerase</t>
  </si>
  <si>
    <t xml:space="preserve">GenoLyse®                                                </t>
  </si>
  <si>
    <t>Позволяет извлекать высокоочищенную геномную бактериальную ДНК</t>
  </si>
  <si>
    <t>ЛОТ:Картриджы для бактериологического анализатора GeneXpert</t>
  </si>
  <si>
    <t>картридж Xpert</t>
  </si>
  <si>
    <t>Тест на наличие микобактерии туберкулеза  и ее резистентности к рифампицину в образцах мокроты ( 1 х10)</t>
  </si>
  <si>
    <t>ЛОТ:Экспресс тест для определения антигена Mycabacterium tuberculosis</t>
  </si>
  <si>
    <t>новое</t>
  </si>
  <si>
    <t>Тест TB Ag MPT 64 Mycabacterium tuberculosis</t>
  </si>
  <si>
    <t xml:space="preserve">Одноэтапный иммунохромато-графический тест, 25 шт./уп
 </t>
  </si>
  <si>
    <t>ЛОТ:Реагенты и расходные материалы микробиологического анализатора Microscan WalkAway 40/96/Autoscan</t>
  </si>
  <si>
    <t xml:space="preserve"> Минеральное масло 60 мл</t>
  </si>
  <si>
    <t xml:space="preserve"> 60 мл</t>
  </si>
  <si>
    <t xml:space="preserve">Минеральное масло 250 мл </t>
  </si>
  <si>
    <t>Альфа нафтол 1,5г</t>
  </si>
  <si>
    <t xml:space="preserve">Кислота сульфаниловая </t>
  </si>
  <si>
    <t>30 мл</t>
  </si>
  <si>
    <t>N-N-Dimethyl-Alpha-Naphthylamine / ННДАН</t>
  </si>
  <si>
    <t xml:space="preserve"> Хлорид-III-железа 250мл</t>
  </si>
  <si>
    <t xml:space="preserve">Хлорид натрия 3 мл </t>
  </si>
  <si>
    <t xml:space="preserve">Наклейки для поверхности панелей </t>
  </si>
  <si>
    <t xml:space="preserve">Пластиковые крышки </t>
  </si>
  <si>
    <t xml:space="preserve">(25 шт многоразовые) </t>
  </si>
  <si>
    <t xml:space="preserve">BOTTLE, REAGENT (EMPTY) </t>
  </si>
  <si>
    <t xml:space="preserve"> Гемофильная палочка + Нейссерии ИД </t>
  </si>
  <si>
    <t>20 панелей</t>
  </si>
  <si>
    <t xml:space="preserve"> Пептидазный реагент 30мл</t>
  </si>
  <si>
    <t xml:space="preserve">Сбрасыватели для реагентов </t>
  </si>
  <si>
    <t>1 х 12 шт (AS)</t>
  </si>
  <si>
    <t xml:space="preserve">REAGENT QC KIT </t>
  </si>
  <si>
    <t xml:space="preserve"> Инокуляторы для обычных  панелей  </t>
  </si>
  <si>
    <t>240 шт</t>
  </si>
  <si>
    <t xml:space="preserve">Пластиковые инокуляторы для быстрых панелей  </t>
  </si>
  <si>
    <t xml:space="preserve"> 0,4% раствор для инокуляции с плюрониками</t>
  </si>
  <si>
    <t xml:space="preserve"> 60 x 6,5 ml 60/</t>
  </si>
  <si>
    <t>Раствор солевой для инокуляции 0,9%</t>
  </si>
  <si>
    <t>Индоловый реагент для HIND 30мл</t>
  </si>
  <si>
    <t>1 х 30 мл</t>
  </si>
  <si>
    <t>Среда для гемофилов 25мл</t>
  </si>
  <si>
    <t xml:space="preserve"> Индоловый реагент для быстрых панелей 30мл</t>
  </si>
  <si>
    <t xml:space="preserve"> Стандарт мутности для грибов </t>
  </si>
  <si>
    <t>1 шт</t>
  </si>
  <si>
    <t xml:space="preserve"> Стерильная вода для инокуляций </t>
  </si>
  <si>
    <t xml:space="preserve">60 х 3 мл </t>
  </si>
  <si>
    <t xml:space="preserve"> Бульон Миллера Хинтона</t>
  </si>
  <si>
    <t>10 х 25 мл</t>
  </si>
  <si>
    <t>Среда питательная  для посевам  Haemophilus и нейссерий</t>
  </si>
  <si>
    <t xml:space="preserve"> 0,05 Н гидроксид натрия </t>
  </si>
  <si>
    <t xml:space="preserve"> Реагент Ковача  250мл</t>
  </si>
  <si>
    <t xml:space="preserve"> Реагент Ковача  30мл</t>
  </si>
  <si>
    <t>30мл</t>
  </si>
  <si>
    <t xml:space="preserve"> Гидроксид Калия 250мл</t>
  </si>
  <si>
    <t xml:space="preserve"> Гидроксид Калия 30мл</t>
  </si>
  <si>
    <t xml:space="preserve"> Гидроксид Натрия 30мл для грибов </t>
  </si>
  <si>
    <t>Кислота сульфаниловая  250 мл</t>
  </si>
  <si>
    <t>N-N-Dimethyl-Alpha-Naphthylamine  / ННДАН 250мл</t>
  </si>
  <si>
    <t xml:space="preserve"> Хлорид-III-железа 30мл</t>
  </si>
  <si>
    <t xml:space="preserve"> 250 мл</t>
  </si>
  <si>
    <t xml:space="preserve"> Ксиленовый реагент </t>
  </si>
  <si>
    <t xml:space="preserve"> Реагент Эрлиха </t>
  </si>
  <si>
    <t>Вода для инокуляций с плюрониками  25 мл</t>
  </si>
  <si>
    <t xml:space="preserve">60 х 25 мл </t>
  </si>
  <si>
    <t>Вода для инокуляций с плюрониками 3 мл</t>
  </si>
  <si>
    <t>POS MIC 21</t>
  </si>
  <si>
    <t>NEG MIC 36</t>
  </si>
  <si>
    <t>POS STAPH COMBO 30</t>
  </si>
  <si>
    <t xml:space="preserve"> Панель определения NEG BREAKPOINT COMBO тип 42</t>
  </si>
  <si>
    <t>POS BP COMBO TYPE 28</t>
  </si>
  <si>
    <t>POS COMBO TYPE 31</t>
  </si>
  <si>
    <t>POS COMBO TYPE 32</t>
  </si>
  <si>
    <t xml:space="preserve"> (ГР- комбо-Панель в моче АЧ+ИД)  </t>
  </si>
  <si>
    <t xml:space="preserve"> 20 панелей</t>
  </si>
  <si>
    <t>NEG COMBO TYPE 53</t>
  </si>
  <si>
    <t>NEG COMBO TYPE 54</t>
  </si>
  <si>
    <t>Панель определения NEG BREAKPOINT COMBO тип 43</t>
  </si>
  <si>
    <t xml:space="preserve"> ГР+ комбо-Панель АЧ+ИД</t>
  </si>
  <si>
    <t xml:space="preserve">Pos MIC 28  / (ГР+ АЧ)  </t>
  </si>
  <si>
    <t xml:space="preserve">Neg MIC 30  / (ГР- АЧ) </t>
  </si>
  <si>
    <t>NEG URINE COMBO 52</t>
  </si>
  <si>
    <t>POS COMBO 35</t>
  </si>
  <si>
    <t>POS BREAKPOINT COMBO 32</t>
  </si>
  <si>
    <t>Панель определения NEG BREAKPOINT COMBO 45</t>
  </si>
  <si>
    <t>POS STREP COMBO 36</t>
  </si>
  <si>
    <t>NEG MIC 39</t>
  </si>
  <si>
    <t>NEG URINE COMBO 57</t>
  </si>
  <si>
    <t>POS MIC 31</t>
  </si>
  <si>
    <t xml:space="preserve"> Панель определения NEG COMBO 58</t>
  </si>
  <si>
    <t>NEG URINE COMBO 59</t>
  </si>
  <si>
    <t>POS COMBO 37</t>
  </si>
  <si>
    <t>POS COMBO 38</t>
  </si>
  <si>
    <t xml:space="preserve"> Панель определения NEG BREAKPOINT COMBO 46</t>
  </si>
  <si>
    <t>NEG MIC 40</t>
  </si>
  <si>
    <t>POS BREAKPOINT COMBO 33</t>
  </si>
  <si>
    <t>POS MIC 32</t>
  </si>
  <si>
    <t xml:space="preserve">ГР+ комбо-Панель АЧ+ИД </t>
  </si>
  <si>
    <t xml:space="preserve"> Панели для АЧ Стрептококков 20 панелей</t>
  </si>
  <si>
    <t>Rapid Neg ID 3 / (ГР- быстрая Панель для ИД) 20 панелей</t>
  </si>
  <si>
    <t>RAPID NEG ID 4 / Панель определения RAPID NEG ID 4</t>
  </si>
  <si>
    <t>RAPID HNID Панель определеия гемофилов и нейссерии</t>
  </si>
  <si>
    <t>Rapid Pos ID / (ГР+ быстрая паннель для ИД) 20 панелей</t>
  </si>
  <si>
    <t>Rapid Anaerobier ID 20 / Быстрые панели для анаэробов 20 панелей</t>
  </si>
  <si>
    <t>PANEL, POS COMBO 20</t>
  </si>
  <si>
    <t xml:space="preserve">ГР+ комбо-Панель АЧ+ИД  </t>
  </si>
  <si>
    <t>POS COMBO 29</t>
  </si>
  <si>
    <t>POS MIC 26</t>
  </si>
  <si>
    <t xml:space="preserve">POS COMBO 1А </t>
  </si>
  <si>
    <t>POS COMBO TYPE 34</t>
  </si>
  <si>
    <t>POS MIC TYPE 29</t>
  </si>
  <si>
    <t xml:space="preserve">ГР+ Панель для ИД </t>
  </si>
  <si>
    <t xml:space="preserve">Neg ID 2 / (ГР-  ИД) </t>
  </si>
  <si>
    <t>PANEL, NEG COMBO 31</t>
  </si>
  <si>
    <t>PANEL, NEG COMBO 32</t>
  </si>
  <si>
    <t>PANEL, NEG URINE COMBO 33</t>
  </si>
  <si>
    <t>PANEL, NEG URINE COMBO 35</t>
  </si>
  <si>
    <t xml:space="preserve">ГР- комбо-Панель АЧ+ИД </t>
  </si>
  <si>
    <t>PANEL, NEG COMBO 44</t>
  </si>
  <si>
    <t>PANEL, NEG/URINE COMBO 46</t>
  </si>
  <si>
    <t>PANEL, NEG BREAKPOINT COMBO 34</t>
  </si>
  <si>
    <t>Панель определения NEG COMBO 50</t>
  </si>
  <si>
    <t>NEG URINE COMBO 51</t>
  </si>
  <si>
    <t xml:space="preserve"> Панель определения NEG BP COMBO 41</t>
  </si>
  <si>
    <t>NEG URINE COMBO TYPE 55</t>
  </si>
  <si>
    <t xml:space="preserve"> Панель определения NEG BP COMBO тип 44</t>
  </si>
  <si>
    <t>NEG MIC TYPE 38</t>
  </si>
  <si>
    <t xml:space="preserve">Быстрые панели для ИД грибов </t>
  </si>
  <si>
    <t>Наклейки с штрих кодами (WA)</t>
  </si>
  <si>
    <t xml:space="preserve"> Крышки для лотков </t>
  </si>
  <si>
    <t>Пластиковые крышки COVER TRAYS</t>
  </si>
  <si>
    <t>10 шт многоразовые</t>
  </si>
  <si>
    <t xml:space="preserve">Комплект капельниц реагентов </t>
  </si>
  <si>
    <t xml:space="preserve">WASTE REAGENT DISPOSABLE BAG </t>
  </si>
  <si>
    <t xml:space="preserve">Система Prompt для инокуляций </t>
  </si>
  <si>
    <t>60 шт</t>
  </si>
  <si>
    <t xml:space="preserve">Подтверждающие панели для ESBL Plus </t>
  </si>
  <si>
    <t xml:space="preserve">MicroStrep Plus для Streptococcus </t>
  </si>
  <si>
    <t xml:space="preserve">ЛОТ:Реагенты и расходные материалы для анализатора культур крови Bact/ALERT 3D </t>
  </si>
  <si>
    <t xml:space="preserve"> Инкубационные флаконы BACT/ALERT BPA</t>
  </si>
  <si>
    <t>Флаконы с реагентами для определения присутствия в тромбоцитах аэробных бактерий (позволяет продлить жизнь тромбоцитов от 5 до 7 дней), 100 флаконов с 40 мл среды и сенсором выделения CO2 для  индикации роста бактерий. (в центрах крови)</t>
  </si>
  <si>
    <t xml:space="preserve">Инкубационные флаконы BACT/ALERT BPN </t>
  </si>
  <si>
    <t xml:space="preserve"> для анаэробных бактерий </t>
  </si>
  <si>
    <t xml:space="preserve">Инкубационные флаконы BACT/ALERT FA    (aerobic) </t>
  </si>
  <si>
    <t xml:space="preserve">Инкубационные флаконы BACT/ALERT FN    (anaerobic) </t>
  </si>
  <si>
    <t xml:space="preserve">Инкубационные флаконы BACT/ALERT PF   </t>
  </si>
  <si>
    <t xml:space="preserve">Инкубационные флаконы BACT/ALERT SA aerobic </t>
  </si>
  <si>
    <t>Инкубационные флаконы BACT/ALERT SN aNAerobic</t>
  </si>
  <si>
    <t xml:space="preserve">Инкубационные флаконы BACT/ALERT PF   Plus  </t>
  </si>
  <si>
    <t>Инкубационные флаконы BACT/ALERT FA   Plus</t>
  </si>
  <si>
    <t xml:space="preserve">Инкубационные флаконы BACT/ALERT FN  Plus    </t>
  </si>
  <si>
    <t xml:space="preserve">BTA BAR CODE LABELS (1000 labels) </t>
  </si>
  <si>
    <t xml:space="preserve">запасные этикетки со штриховыми кодами (используются, если штриховой код на флаконах со средами поврежден) </t>
  </si>
  <si>
    <t xml:space="preserve">BACT/ALERT BLD COLLECT ADAPTER caps (120 шт.) </t>
  </si>
  <si>
    <t>колпачки для пробирок, используемых для сбора крови</t>
  </si>
  <si>
    <t xml:space="preserve">BACT/ALERT INSERT (60 inserts)  </t>
  </si>
  <si>
    <t>BACT/ALERT RESEAL (100 caps)</t>
  </si>
  <si>
    <t>колпачки для закупорки флаконов со средами после инокуляции</t>
  </si>
  <si>
    <t xml:space="preserve">BTA Subculture units (100 needles) </t>
  </si>
  <si>
    <t>иглы для субкультуры</t>
  </si>
  <si>
    <t xml:space="preserve">Диагностические   тест - полосы:          </t>
  </si>
  <si>
    <t xml:space="preserve">Диагностич.тест полосы для  качественного опр.  белка  в моче.   Белок (0,0-10,0 г/л)  
</t>
  </si>
  <si>
    <t>Количество полос в тубе 100шт  Диапазон определяемых концентраций  в моче: 0,0; 0,1; 0,3; 1,0; 3,0; 10,0(0,0-10,0 г/л) чувствительность 0,1-0,15 г/л) Скорость определения  ~ 60 секунд.Точность определения - мировой стандарт!  Максимальная дискретность цветовых шкал.Срок хранения 2 года</t>
  </si>
  <si>
    <t xml:space="preserve">Диагностич.тест полосы для качественного опр. глюкозы и белка в моче  </t>
  </si>
  <si>
    <t>Количество полос в тубе 100шт. Диапазон определяемых концентраций глюкозы  в моче: 0,0 (0,0) [0,0]; 0,05 (2,8) [50]; 0,1 (5,6) [100]; 0,25 (14,0) [250]; 0,5 (28,0) [500]; 1,0 (56,0) [1000]мг% (ммоль/л) [мг/дл].                    Диапазон определяемых концентраций альбумина  в моче: 0,0; 0,1; 0,3; 1,0; 3,0; 10,0.   Реальная Чувствительность системы на глюкозу (глюкозооксидаза-пероксидаза) ~ 0,6 ммоль/л. Возможность комплектация набора этикеткой со значениями глюкозы на цветовой шкале  до 112  ммоль/л.Реальная скорость определения  глюкозы в моче ~ 40 секунд.  Чувствительность системы на белок - 0,1 г/л. Скорость определения  ~ 60 секунд.Точность определения - мировой стандарт!  Максимальная дискретность цветовых шкал.Срок хранения 2 года</t>
  </si>
  <si>
    <t>Диагностич.тест полосы для качественного опр.  крови  гемоглобина в моче. Гемоглобин и эритроциты (скрытая кровь). (0,0-250,0 эри/мкл) чувствительность 10 эри/мкл, срок годности 24 мес</t>
  </si>
  <si>
    <t>Количество полос в тубе 100шт.Диапазон определяемых концентраций гемоглобина в моче: 0,0; 10; 25; 50;  250  эритроцит/мкл  Диапазон определяемых концентраций эритроцитовв моче:0,0; 5-10; 25; 50;  250  эритроцит/мкл                            Срок хранения 2 года</t>
  </si>
  <si>
    <t xml:space="preserve">Диагностич.тест полосы для качественного опр. кетоновых тел в моче  </t>
  </si>
  <si>
    <t>№100 Диапазон определяемых концентраций кетоновых тел  в моче: 
0,0; 0,5; 1,5; 4,0;  8,0; 16,0   ммоль/л                          Чувствительность системы - 0,5 ммоль/л.
Скорость определения  ~ 60 секунд. Срок хранения 2 года</t>
  </si>
  <si>
    <t xml:space="preserve"> Глюкоза, кетоновые тела в моче.  </t>
  </si>
  <si>
    <t>Количество полос в тубе 100шт.Сахар и ацетон в моче
Диапазон определяемых концентраций глюкозы  в моче: 
0,0 (0,0) [0,0]; 0,05 (2,8) [50]; 0,1 (5,6) [100]; 0,25 (14,0) [250]; 0,5 (28,0) [500]; 1,0 (56,0) [1000]; 2,0 (112,0) [2000]мг% (ммоль/л) [мг/дл]                                                   Диапазон определяемых концентраций кетоновых тел  в моче: 
0,0; 0,5; 1,5; 4,0;  8,0; 16,0   ммоль/л.Скорость определения  ~ 60 секунд. Срок хранения 2 года</t>
  </si>
  <si>
    <t xml:space="preserve">Универсальная   индикаторная   бумага   для опр.  РН  (5,0-9,0 рН)  
</t>
  </si>
  <si>
    <t>Диапазон определяемых концентраций рН мочи составляет 5,0 – 9,0 рН. Цветная шкала на этикетке содержит 5 или 7 цветовых полей в зависимости от изделия, соответствующих значениям рН: 5,0; 6,0 [6,5]; 7,0 [7,5]; 8,0 и 9,0.  (100шт.\уп)</t>
  </si>
  <si>
    <t xml:space="preserve">Диагностические тест - полосы альбумина  в моче </t>
  </si>
  <si>
    <t>Тест-Полоски индикаторные для качественного и полуколичественного определения белка и рН в моче №100. Диапазон определяемых концентраций альбумина  в моче: 0,0; 0,1; 0,3; 1,0; 3,0; 10,0 г/л.Диапазон определяемых концентраций рН мочи: 0,5; 6,0; 7,0; 8,0; 9,0 единиц рН. Чувствительность системы на белок - 0,1 г/л.Скорость определения  ~ 60 секунд.Точность определения - мировой стандарт.Срок хранения 2 года</t>
  </si>
  <si>
    <t xml:space="preserve">Диагностические тест - полосы ТРОЙНОЙ ТЕСТ ( Глюкоза, белок, РН  в  моче) 
Диапазон опр. концентраций:  белка  (0,0 – 10,0 г/л), глюкозы:  (0,0 - 112,0 ммоль/л). С цветной шкалой на этикетке содержащуй 6 цветовых полей. </t>
  </si>
  <si>
    <t>Количество полос в тубе 100шт. Диапазон определяемых концентраций глюкозы  в моче: 0,0 (0,0) [0,0]; 0,05 (2,8) [50]; 0,1 (5,6) [100]; 0,25 (14,0) [250]; 0,5 (28,0) [500]; 1,0 (56,0) [1000]мг% (ммоль/л) [мг/дл]. Возможность комплектация набора этикеткой со значениями глюкозы на цветовой шкале  до 112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скорость определения  глюкозы в моче ~ 40 секунд.  
Чувствительность системы на белок - 0,1 г/л. Скорость определения  ~ 60 секунд. Точность определения - мировой стандарт!  
Срок хранения 2 года</t>
  </si>
  <si>
    <t xml:space="preserve">Диагностические тест - полосы  ( Белок, РН, Глюкоза, Кетоновые тела в моче )  </t>
  </si>
  <si>
    <t>№ 50\уп . Гемоглобин. Шкала определяемых концентраций гемоглобина: 0,0; 10; 25; 50; ≥ 250 эри/мкл (0,0; 0,3; 0,8; 1,6; ≥ 8,0 мг/л); эритроциты: 0,0; 5-10; 25; 50; ≥ 250 эри/мкл (0,0; 0,15-0,3; 0,8; 1,6; ≥ 8,0 мг/л).Глюкоза. Шкала определяемых концентраций глюкозы: 0,0; 2,8; 5,6; 14,0; 28,0; ≥ 56,0 [≥ 112,0] ммоль/л (0,0; 50; 100; 250; 500; ≥ 1000; [≥ 2000) мг/дл]. В отдельных случаях возможна комплектация набора этикеткой со значениями глюкозы на цветовой шкале  до 112  ммоль/л.Кетоновые тела. Шкала определяемых концентраций кетоновых тел: 0,0; 0,5; 1,5; 4,0; 8,0; ≥ 16,0 ммоль/л.</t>
  </si>
  <si>
    <t xml:space="preserve">Диагностические тест - полосы  ( Белок, РН, Глюкоза, Кетоновые тела, кровь в моче) </t>
  </si>
  <si>
    <t xml:space="preserve">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
</t>
  </si>
  <si>
    <t xml:space="preserve">Диагностические тест - полосы  белок, РН, Глюкоза, Кетоновые тела, кровь, уробилиноген  в моче </t>
  </si>
  <si>
    <t>Количество полос в тубе 50шт.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Диапазон определяемых концентраций гемоглобина в моче: 
0,0; 10; 25; 50;  250  эритроцит/мкл  Диапазон определяемых концентраций эритроцитов в моче:0,0; 5-10; 25; 50;  250  эритроцит/мкл 
Диапазон опр. концентраций билирубина в моче: 0,0; 9; 17; 50  мкмоль/лРеальная Чувствительность системы на глюкозу (глюкозооксидаза-пероксидаза) ~ 0,6 ммоль/л. Реальная скорость определения  глюкозы в моче ~ 40 секунд.
Реальная скорость определения  глюкозы в моче ~ 40 секунд. (Тест  "стартует мгновенно").Чувствительность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шкал.Возможность комплектация набора этикеткой со значениями глюкозы на цветовой шкале  до 112  ммоль/л. Срок хранения 2 года</t>
  </si>
  <si>
    <t xml:space="preserve">Диагностические тест - полосы   ( Билирубин, Уробилиноген  в моче)  </t>
  </si>
  <si>
    <t>Количество полос в тубе 50шт.Тест-Полоски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уробилиногена ( 3,5 -210,0  мкмоль/л) Срок хранения 2 года</t>
  </si>
  <si>
    <t xml:space="preserve">Диагностические тест - полосы  (Билирубин, Уробилиноген  в моче) 
</t>
  </si>
  <si>
    <t>Количество полос в тубе 100шт. Тест-Полоски индикаторные для качественного и полуколичественного определения билирубина в моче. Диапазон определяемых концентраций билирубина в моче: 
0,0; 9; 17; 50  мкмоль/л. Срок хранения 2 года</t>
  </si>
  <si>
    <t xml:space="preserve">Тест -полосы для опр. алкоголя 
  </t>
  </si>
  <si>
    <t xml:space="preserve">Тест -полосы для опр. алкоголя в слюне (0,0-2,0 промилле)
чувствительность 0,15-0,3 25 шт\уп. Срок годности 18 месяцев.№25  </t>
  </si>
  <si>
    <t xml:space="preserve">Диагностические тест - полосы: Глюкоза, кетоновые тела, белок и рН.  </t>
  </si>
  <si>
    <t>Количество полос в тубе 100шт. Диапазон определяемых концентраций глюкозы  в моче: 
0,0 (0,0) [0,0]; 0,05 (2,8) [50]; 0,1 (5,6) [100]; 0,25 (14,0) [250]; 0,5 (28,0) [500]; 1,0 (56,0) [1000];  2,0 (112,0) [2000] мг% (ммоль/л) [мг/дл]
Диапазон определяемых концентраций кетоновых тел  в моче: 0,0; 0,5; 1,5; 4,0;  8,0; 16,0   ммоль/л. Диапазон определяемых концентраций альбумина  в моче: 
0,0; 0,1; 0,3; 1,0; 3,0; 10,0.   Реальная Чувствительность системы на глюкозу (глюкозооксидаза-пероксидаза) ~ 0,6 ммоль/л. Диапазон определяемых концентраций рН мочи: 
0,5; 6,0; 7,0; 8,0; 9,0  единиц рН. Реальная Чувствительность системы на глюкозу (глюкозооксидаза-пероксидаза) ~ 0,6 ммоль/л.
Реальная скорость определения  глюкозы в моче ~ 40 секунд. (Тест  "стартует мгновенно)".
Чувствительность системы на белок - 0,1 г/л. Чувствительность системы на кетоновые тела - 0,5 ммоль/л. Чувствительность  системы для определения рН мочи ~ 5,0 единиц рН. Скорость определения аналитов ~ 60 секунд. Точность определения - мировой стандарт! Максимальная дискретность цветовых шкал. Срок хранения 2 года</t>
  </si>
  <si>
    <t xml:space="preserve"> Диагностические тест-полосы 5 параметров: Глюкоза, кетоновые тела, скрытая кровь, белок и рН.</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</si>
  <si>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</si>
  <si>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 xml:space="preserve">Диагностические тест-полосы 6 параметров:  Глюкоза, кетоновые тела, скрытая кровь, уробилиноген, белок и рН </t>
  </si>
  <si>
    <t>Количество полос в тубе 100шт. Диапазон опр. концентраций глюкозы  в моче: 0,0 (0,0) [0,0]; 0,05 (2,8) [50]; 0,1 (5,6) [100]; 0,25 (14,0) [250]; 0,5 (28,0) [500]; 1,0 (56,0) [1000]; 2,0 (112,0) [2000] мг% (ммоль/л) [мг/дл]
Диапазон опр. концентраций кетоновых тел  в моче: 0,0; 0,5; 1,5; 4,0;  8,0; 16,0   ммоль/л
 Диапазон опр. концентраций гемоглобина в моче: 0,0; 10; 25; 50;  250  эритроцит/мкл
Диапазон опр. концентраций эритроцитов в моче: 0,0; 5-10; 25; 50;  250  эритроцит/мкл
 Диапазон опр. концентраций билирубина в моче: 0,0; 9; 17; 50  мкмоль/л
Диапазон опр. концентраций альбумина  в моче: 0,0; 0,1; 0,3; 1,0; 3,0; 10,0 г/л
 Диапазон опр. концентраций рН мочи: 0,5; 6,0; (6,5); 7,0; (7,5);  8,0; 9,0   единиц                               Срок хранения 2 года</t>
  </si>
  <si>
    <t>Диагностические тест - полосы 8 параметров:Глюкоза, кетоновые тела, скрытая кровь, билирубин, уробилиноген, лейкоциты, белок и рН</t>
  </si>
  <si>
    <t>Диагностич. Тест - полосы 8 параметров:Глюкоза, кетоновые тела, скрытая кровь, билирубин, уробилиноген, лейкоциты, белок и рН, 100шт.\уп</t>
  </si>
  <si>
    <t>Диагностич. Тест - полосы 10 параметров: Глюкоза, кетоновые тела, скрытая кровь, билирубин, уробилиноген, нитриты, плотность, аскорбиновая кислота, белок и рН, 100шт.\уп</t>
  </si>
  <si>
    <t>Тест-Полоски индикаторные для качественного и полуколичественного определения глюкозы, кетоновых тел, скрытой крови, билирубина, уробилиногена, нитритов, отн. плотности,  аскорбиновой кислоты, белка и рН в моче ,№100 .Диапазон определяемых концентраций глюкозы  в моче: 0,0 (0,0) [0,0]; 0,05 (2,8) [50]; 0,1 (5,6) [100]; 0,25 (14,0)[250];
0,5 (28,0) [500]; 1,0 (56,0) [1000]; 2,0 (112,0) [2000]мг% (ммоль/л)
Диапазон определяемых концентраций кетоновых тел  в моче: 
0,0; 0,5; 1,5; 4,0;  8,0; 16,0   ммоль/л
Диапазон определяемых концентраций гемоглобина в моче: 
0,0; 10; 25; 50;  250  эритроцит/мкл
Диапазон определяемых концентраций эритроцитов в моче: 
0,0; 5-10; 25; 50;  250  эритроцит/мкл
Диапазон определяемых концентраций билирубина в моче: 
0,0; 9; 17; 50  мкмоль/л
Диапазон определяемых концентраций уробилиногена в моче: 
3,5; 17,5; 35,0; 70,0; 140,0; 210,0  мкмоль/л
Диапазон определяемых значений плотности мочи: 
1,000; 1,005; 1,010; 1,015; 1,020; 1,025; 1,030
Диапазон определяемых концентраций аскорбиновой кислоты в моче: 0,0 10,0 20,0 ≥ 40,0 мг/дл.
Диапазон определяемых концентраций альбумина  в моче: 
0,0; 0,1; 0,3; 1,0; 3,0; 10,0г/л
Диапазон определяемых концентраций рН мочи: 
0,5; 6,0; (6,5); 7,0; (7,5);  8,0; 9,0   единиц. ср. хр. 2года</t>
  </si>
  <si>
    <t xml:space="preserve">Определение  глюкозы в цельной крови
Чувствительность 1,1 ммоль/л. </t>
  </si>
  <si>
    <t xml:space="preserve">0,0-55,5 ммоль/л, 100шт.\упЧувствительность 1,1 ммоль/л. </t>
  </si>
  <si>
    <t xml:space="preserve">ЛОТ:Диагностические   тест - полосы  к  аппарату   "Рефлотрон"  и  "Рефлотрон Плюс" </t>
  </si>
  <si>
    <t>Глюкоза, 30 стрипов</t>
  </si>
  <si>
    <t>Калий, 30 стрипов</t>
  </si>
  <si>
    <t>Мочевина,15 стрипов</t>
  </si>
  <si>
    <t>Креатинин, 30 стрипов</t>
  </si>
  <si>
    <t>Холестерин,30 стрипов</t>
  </si>
  <si>
    <t>Билирубин,30 стрипов</t>
  </si>
  <si>
    <t>Альфа-амилаза, 15 стрипов</t>
  </si>
  <si>
    <t>Щелочная фосфотаза 30 стрипов</t>
  </si>
  <si>
    <t>АЛТ,30 стрипов</t>
  </si>
  <si>
    <t>АСТ, 30 стрипов</t>
  </si>
  <si>
    <t>Гемоглобин 30 стрипов</t>
  </si>
  <si>
    <t xml:space="preserve">Гаммаглютаминтранспептидаза "ГГГП"-30 стрипов </t>
  </si>
  <si>
    <t>Панкреатическая амилаза 15 стрипов</t>
  </si>
  <si>
    <t>Креатининфосфокиназа"КФК" 30 стрипов</t>
  </si>
  <si>
    <t>Мочевая кислота 30 стрипов</t>
  </si>
  <si>
    <t>HDL-холестерин 30 стрипов</t>
  </si>
  <si>
    <t xml:space="preserve">Контроль универсальный (патология) 4х2мл </t>
  </si>
  <si>
    <t xml:space="preserve">Контроль универсальный (норма) </t>
  </si>
  <si>
    <t xml:space="preserve">Контроль универсальный (норма)4*2 мл </t>
  </si>
  <si>
    <t xml:space="preserve">Набор для чистки и контроля Clean +Check </t>
  </si>
  <si>
    <t>Контроль для гемоглобина  (норма)</t>
  </si>
  <si>
    <t>Контроль для гемоглобина  (норма) 4*2 мл</t>
  </si>
  <si>
    <t>Контроль для холестерина высокой плотности HDL  (норма)</t>
  </si>
  <si>
    <t>Контроль для холестерина высокой плотности HDL  (норма)4*2 мл</t>
  </si>
  <si>
    <t>Триглицериды 30 полос</t>
  </si>
  <si>
    <t>Лента для принтера</t>
  </si>
  <si>
    <t>Бумага</t>
  </si>
  <si>
    <t>Бумага для принтера термо</t>
  </si>
  <si>
    <t xml:space="preserve"> Наборы   контрольных   материалов   и   калибраторы:</t>
  </si>
  <si>
    <t>Лот: Внешняя оценка качества лабораторной иммунодиагностики:</t>
  </si>
  <si>
    <t>Контрольный материал для внешней оценки качества: Программа Серологии (ВИЧ/Гепатиты)</t>
  </si>
  <si>
    <t>Контрольный материал для внешней оценки качества: Программа Серологии (на инфекции ToRCH )</t>
  </si>
  <si>
    <t>Контрольный материал для внешней оценки качества Программа Серологии (Вируса Эпштейн-барр)</t>
  </si>
  <si>
    <t>Контрольный материал для внешней оценки качества: Программа Серологии (Сифилис)</t>
  </si>
  <si>
    <t>ЛОТ: ВНЕШНИЙ КОНТРОЛЬ КАЧЕСТВА: (ВОК)</t>
  </si>
  <si>
    <t>Контрольные  сыворотки для внешнего контроля качества: Гематология / 12 месяцев , 1 раз в месяц</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</si>
  <si>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</si>
  <si>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Программа  по гематологии , часть А (3*2,0мл) 1кв</t>
  </si>
  <si>
    <t>Длительность: 12 месяцев (с января по декабрь 2019 года)</t>
  </si>
  <si>
    <t>Программа  по гематологии , часть В  (3*2,0мл) 2 кв</t>
  </si>
  <si>
    <t>Периодичность отправки результатов: 1 раз в месяц</t>
  </si>
  <si>
    <t>Программа  по гематологии , часть С  (3*2,0мл) 3кв</t>
  </si>
  <si>
    <t>Фасовка: 6 флаконов по 5 мл лиофилизированной человеческой сыворотки (2 поставки)</t>
  </si>
  <si>
    <t>Программа  по гематологии , часть D  (3*2,0мл) 4кв</t>
  </si>
  <si>
    <t>Обязательное соблюдение температурного режима при транспортировке (+2 +8) - наличие холодогенов при транспортировке в специальном термокоробе.</t>
  </si>
  <si>
    <t xml:space="preserve">Общий анализ крови на анализаторе с дифференцировкой 3 субпопуляций </t>
  </si>
  <si>
    <t>Возможность подключения: до 5 анализаторов</t>
  </si>
  <si>
    <t xml:space="preserve">Общий анализ крови на анализаторе с дифференцировкой 5 субпопуляций </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</si>
  <si>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</si>
  <si>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Клиническая химия/ 12 месяцев,1 раз в месяц</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</si>
  <si>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</si>
  <si>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Ежемесячная программа по клинической химии (43 аналита) 12*5,0 мл, 12 месяце, 1 раз в месяц</t>
  </si>
  <si>
    <t xml:space="preserve">Биохимический анализ крови </t>
  </si>
  <si>
    <t>6-10 показателей</t>
  </si>
  <si>
    <t>11 показателей</t>
  </si>
  <si>
    <t>Программа внешней оценки контроля качества. Биохимия ПРЕВЕКАЛ на основе бычьей сыворотки 12х5мл</t>
  </si>
  <si>
    <t>Программа внешней оценки контроля качества. Биохимия  на основе бычьей сыворотки 12х5мл</t>
  </si>
  <si>
    <t>Контрольные сывороткидля внешнего контроля качества: Иммунология/12 месяцев , 1 раз в месяц</t>
  </si>
  <si>
    <t>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t>
  </si>
  <si>
    <t>Контрольные  сыворотки для внешнего контроля качества: Газы крови/ 12 месяцев1 раз в месяц</t>
  </si>
  <si>
    <t>10 параметров (pCO2, pH, pO2, CO2, Ca++, Cl-, K+, Na+, глюкоза, лактат)</t>
  </si>
  <si>
    <t>Газы, электролиты, метаболиты крови</t>
  </si>
  <si>
    <t>программа межлабораторных сравнительных испытании</t>
  </si>
  <si>
    <t xml:space="preserve"> Коагулология/12 месяцев, 1 раз в месяц</t>
  </si>
  <si>
    <t>5 параметров (аПТТ, ПВ, ТВ, фибриноген, антитромбин III)</t>
  </si>
  <si>
    <t>Программа коагуляции (17 параметров)12 месяцев, 1 раз в месяц</t>
  </si>
  <si>
    <t xml:space="preserve"> (17 параметров)12 месяцев, 1 раз в месяц</t>
  </si>
  <si>
    <t>Программа по общему анализу мочи (15 аналитов) 12*12 мл</t>
  </si>
  <si>
    <t xml:space="preserve"> (15 аналитов) 12*12 мл</t>
  </si>
  <si>
    <t>Программа Общего анализа мочи (Моча на тест полосках)</t>
  </si>
  <si>
    <t xml:space="preserve">Контрольный материал для внешней оценки качества: Гликированный гемоглобин (HbA1c) </t>
  </si>
  <si>
    <t>Контрольный материал для внешней оценки качества: Программа Специфических белков</t>
  </si>
  <si>
    <t>Контрольный материал для внешней оценки качества: Программа Кардиологии</t>
  </si>
  <si>
    <t xml:space="preserve">Контрольный материал для внешней оценки качества: Скрининг беременных </t>
  </si>
  <si>
    <t>Микроскопия вагинальных препаратов</t>
  </si>
  <si>
    <t>Гормоны и витамины</t>
  </si>
  <si>
    <t xml:space="preserve">Онкомаркеры </t>
  </si>
  <si>
    <t>ПЦР определение концентрации ДНК ВГВ</t>
  </si>
  <si>
    <t>ПЦР выявление ДНК ВГВ</t>
  </si>
  <si>
    <t>ПЦР выявление РНК ВГС</t>
  </si>
  <si>
    <t>ПЦР выявление  ИППП</t>
  </si>
  <si>
    <t>Клиническая микробиология</t>
  </si>
  <si>
    <t>Цитологическая дщиагностика заболеваний шейки матки</t>
  </si>
  <si>
    <t>Микроскопия кала-выявление паразитов</t>
  </si>
  <si>
    <t>ЛОТ: Внутренний контроль качества клинико-диагностической лаборатории</t>
  </si>
  <si>
    <t>Раствор  гемоглобина Гемоглобин контроль ( 70,120,160) 3 фл./5мл</t>
  </si>
  <si>
    <t>Гемоглобин контроль ( 70,120,160) 3 фл./5мл</t>
  </si>
  <si>
    <t xml:space="preserve">Калибратор   Гемоглобина  120 г/л,  </t>
  </si>
  <si>
    <t>120 г/л,  1 фл  -  2 мл</t>
  </si>
  <si>
    <t xml:space="preserve">Контрольная сыворотка  нормальный уровень   </t>
  </si>
  <si>
    <t xml:space="preserve">  6х5 мл </t>
  </si>
  <si>
    <t xml:space="preserve">Контрольная сыворотка  патологический уровень </t>
  </si>
  <si>
    <t>6х 5 мл</t>
  </si>
  <si>
    <t>MICROALBUMIN CALIBRATOR SERIES/Серия калибраторов микроальбумина</t>
  </si>
  <si>
    <t>уп(6x2)</t>
  </si>
  <si>
    <t>Уп.</t>
  </si>
  <si>
    <t>BOVINEASSAYED MULTI-SERALEVEL 1/Бычья мультисыворотка уровень 1</t>
  </si>
  <si>
    <t>уп(20x5)</t>
  </si>
  <si>
    <t>BOVINE CHEMISTRY ASSAYED LEVEL 2/Бычья мультисыворотка уровень 2</t>
  </si>
  <si>
    <t xml:space="preserve"> уп(20x5)</t>
  </si>
  <si>
    <t>BOVINEASSAYED MULTI-SERALEVEL 3/Бычья мультисыворотка уровень 3</t>
  </si>
  <si>
    <t>HUMAN ASSAYED MULTI-SERA LEVEL2 /Мультисыворотка человеческая клиническая химия Уровень 2</t>
  </si>
  <si>
    <t>HUMAN ASSAYED MULTI-SERA LEVEL3 / Мультисыворотка человеческая клиническая химия Уровень 3</t>
  </si>
  <si>
    <t xml:space="preserve">HUMAN ASSAYED MULTI-SERA LEVEL2/ Мультисыворотка человеческая уровень 2 и уровень3, </t>
  </si>
  <si>
    <t>уп(5x2x5)</t>
  </si>
  <si>
    <t>PRECISION CHEMISTRY CONTROL PREMIUM PLUS LEVEL 2/Контроль воспроизводимости биохимия, уровень 2,</t>
  </si>
  <si>
    <t>PRECISION CHEMISTRY CONTROL PREMIUM PLUS LEVEL 3/Контроль воспроизводимости биохимия, уровень 3</t>
  </si>
  <si>
    <t xml:space="preserve">CALIBRATION SERA LEVEL2 Мультикалибратор клинической химии уровень 2 </t>
  </si>
  <si>
    <t>CALIBRATION SERA LEVEL3 /Мультикалибратор клинической химии уровень 3</t>
  </si>
  <si>
    <t>MULTI CONTROL LEVEL 1/Мультиконтроль уровень 1</t>
  </si>
  <si>
    <t>уп(5x2)</t>
  </si>
  <si>
    <t>MULTI CONTROL LEVEL 2/Мультиконтроль уровень 2</t>
  </si>
  <si>
    <t>MULTI CONTROL LEVEL 3/Мультиконтроль уровень 3</t>
  </si>
  <si>
    <t xml:space="preserve">MULTI CALIBRATOR/Мультикалибратор, </t>
  </si>
  <si>
    <t>уп(3x2)</t>
  </si>
  <si>
    <t>ЛОТ:Контроли и калибраторы для иммунологии и белков</t>
  </si>
  <si>
    <t>SPECIFIC PROTEIN CONTROL LEVEL1 (Liquid) / Контроль на специфические белки уровень 1 ,  уп(3x1)</t>
  </si>
  <si>
    <t>Мульти-аналитический контроль, предназначенный для применения в рутинном контроле точности и правильности. Анализированные заданные значения предоставлены для 27 анализируемых веществ, включая иммуноглобулины, комплементарные белки, воспалительные белки, а также белки – носители и запасные белки. Специфические заданные значения и диапазоны также доступны для иммунонефелометрического и нефелометрического анализа. Анализируемые вещества: Альфафетопротеин, β-2-микроглобулин, иммуноглобулин E, преальбумин (Транстиретин), альбумин, церулоплазмин, иммуноглобулин G, сывороточный ферритин, α-1-антитрипсин, комплемент С3, иммуноглобулин M, цереброспинальная жидкость, α-1-кислый гликопротеин, комплемент С4, Каппа – Легкая Цепь, RBP α-2-макроглобулин, С – реактивный белок, Каппа – Легкая Цепь (Свободная), общий белок, антистрептолизин О, гаптоглобин, лямбда – легкая цепь, трансферрин, анти-тромбин III, иммуноглобулин А, лямбда – легкая цепь (свободная).</t>
  </si>
  <si>
    <t>SPECIFIC PROTEIN CONTROL LEVEL 2/Контроль на специфические белки уровень 2,  уп(3x1)</t>
  </si>
  <si>
    <t>SPECIFIC PROTEIN CONTROL LEVEL 3 /Контроль на специфические белки уровень 3, уп(3x1)</t>
  </si>
  <si>
    <t>SPECIFIC PROTEIN CALIBRATOR (Liquid)/Калибратор специфических белков (жидкий), уп(5x1) *Для использования с образцами, которые НЕ требуют предварительного разведения</t>
  </si>
  <si>
    <t>Мульти-аналитический набор калибраторов, предназначенный для применения при калибровке 11 анализируемых веществ, перечисленных выше.Жидкость, готовая для применения . 100% человеческая сыворотка . Стабилен до истечения срока годности при +2-8°С. Стабильность в открытой пробирке – 30 дней при +2 - 8°С</t>
  </si>
  <si>
    <t>SPECIFIC PROTEIN CALIBRATOR (Liquid)/Калибратор специфических белков (жидкий), уп(5x1) *Для использования с образцами, которые требуют предварительного разведения</t>
  </si>
  <si>
    <t>Контроли и калибраторы анализов мочи</t>
  </si>
  <si>
    <t>URINEASSAYED  CONTROL LEVEL2 / Контроль мочи уровень 2, уп(12x10)</t>
  </si>
  <si>
    <t>Мульти-аналитический контроль, предназначенный для применения в рутинном контроле правильности и точности. Анализированные значения предоставлены для 23 анализируемых веществ, включая параметры функции почек, метаболиты лекарственных средств и белки мочи. Специфические заданные значения метода также предоставлены для самых распространенных методов. Анализируемые парметры: кальций, эпинефрин, норэпинефрин, общий белок, хлорид, глюкоза, норметанефрин, натрий, медь, 5 - гидроксииндолилуксусная кислота, осмоляльность, мочевина, кортизол, магний, оксалат, мочевая кислота, креатинин, метанефрин фосфорный, ванилилминдальная кислота, допамин, микроальбумин, калий.</t>
  </si>
  <si>
    <t>URINEASSAYED  CONTROL   LEVEL 3 / Контроль мочи уровень 3, уп(12x10)</t>
  </si>
  <si>
    <t>URINEASSAYED  CONTROL   LEVEL2 / Мочевой контроль уровень 2, уп(10x10)</t>
  </si>
  <si>
    <t>Мультианалитический контроль, предназначенный для применения в рутинном контроле точности, содержащий 12 анализируемых веществ. Анализируемые вещества: кальций, глюкоза, фосфор, натрий, хлорид, магний, калий, мочевина, креатинин, осмоляльность, общий белок, мочевая кислота.</t>
  </si>
  <si>
    <t>URINEASSAYED  CONTROL   LEVEL3  / Мочевой контроль уровень 3, уп(10x10)</t>
  </si>
  <si>
    <t>URINANALYSIS  CONTROL LEVEL1 /Жидкий  Мочевой контроль уровень 1 , уп(12x12)</t>
  </si>
  <si>
    <t>Мульти-аналитический контроль, специально предназначенный для применения контроля качества тест - полосок для мочи. Анализированные значения предоставлены для 13 параметров и широкого диапазона производителей тест – полосок. Анализируемые вещества:  альбумин, глюкоза, нитрит, уробилиноген, билирубин, хорионический гонадотропин человека, рН, кровь, кетоны, белок, креатинин, лейкоциты, удельная масса.</t>
  </si>
  <si>
    <t>URINANALYSIS  CONTROL LEVEL2 / Жидкий Мочевой контроль уровень 2, уп(12x12)</t>
  </si>
  <si>
    <t>MICROALBUMIN CALIB.SERIES / Микроальбумин мочи контроль уровень 1 и уровень 2, уп(3x2x1)</t>
  </si>
  <si>
    <t>Жидкость, готовая для применения, контроль человека, предназначенный для диагностики in vitro, в рутинном контроле точности. Этот продукт совместим при применении на многих клинических анализаторах</t>
  </si>
  <si>
    <t>IMMUNUNOASSAY CONTROL PREMIUM PLUS TRI-LEVEL / Лиофилизированный контроль для иммунологических исследований, трехуровневый, уп (12x5мл)</t>
  </si>
  <si>
    <t>"17-OH-Progesterone 1-25-(OH)2-Vitamin D* 25-OH-Vitamin D α-Fetoprotein (AFP) ACTH+ Aldosterone+ Amikacin Androstenedione b-2-Microglobulin C-Peptide CA 15-3 CA 19-9 CA 125 Carbamazepine CEA Cortisol DHEA-Sulphate Digoxin Estriol* Ethosuximide Ferritin Folate FSH Gentamicin Growth Hormone (GH) hCG Immunoglobulin E (IgE) Insulin Luteinising Hormone (LH) Oestradiol Paracetamol Phenobarbital Phenytoin Primidone Progesterone Prolactin PSA (Free) PSA (Total) Salicylate Sex Hormone Binding Globulin (SHBG) T Uptake T3 (Free) T3 (Total) T4 (Free) T4 (Total) Testosterone Testosterone (Free)* Theophylline Thyroglobulin Tobramycin TSH Valproic Acid Vancomycin Vitamin B12"</t>
  </si>
  <si>
    <t>MICROALBUMIN CALIBRATOR SERIES/Серия калибраторов микроальбумина, уп(6x2)</t>
  </si>
  <si>
    <t>ЛОТ: Наборы для  биохимических  исследований</t>
  </si>
  <si>
    <t>новый реагент</t>
  </si>
  <si>
    <t>Набор для клинического анализа спиномозговой жидкости (200 иссл)</t>
  </si>
  <si>
    <t>состав набора: реактив Самсона 10 мл- 1 фл., фенол 1 фл. -2,5 г, кислота сулбфосалициловая 2х водная 1 фл. - 50,0 мл, натрий серно- кислый 10-ти водный -160,0 г, калибровочный раствор общего белка 10,0 г/л -1 фл. -5,0 мл, аммоний серно-кислый-85,0 г</t>
  </si>
  <si>
    <t xml:space="preserve">Антистрептолизин  - "О"                                                    </t>
  </si>
  <si>
    <t xml:space="preserve"> (латекс-тест)   125 определений </t>
  </si>
  <si>
    <t xml:space="preserve"> Набор  для опр-я конц. мочевины в биологических жидкостях  </t>
  </si>
  <si>
    <t xml:space="preserve"> Набор  для опр-я конц. мочевины в биологических жидкостях уреазным/глутаматдегидрогеназным кинетич. методом, 250 мл.Состав набора: 1. Реагент 1 - буфер, 5×50 мл. 2. Реагент 2 - лиофилизат. 3. Реагент 3 - калибратор: мочевина 13,3 ммоль/л. Чувствительность не более 1 ммоль/л, коэффициент вариации не более 5%, длина волны 340 нм, темп. инкубации 37 С (30 С, 25 С), фотометрирование против воздуха. Срок годности набора 18 месяцев.  </t>
  </si>
  <si>
    <t xml:space="preserve"> Наб. для опр-я конц. мочевины в биологических жидкостях </t>
  </si>
  <si>
    <t xml:space="preserve">Наб. для опр-я конц. мочевины в биологических жидкостях уреазным фенол/гипохлоритным методом, 200 мл. Колоримет. методСостав набора: 1. Реагент 1 - р-р уреазы. 2. Реагент 2 - калибратор: мочевина 5 ммоль/л. 3. Реагент 3 - фенол/нитропруссидный реагент. 4. Реагент 4 - гипохлорит. Чувствительность не более 1 ммоль/л, коэффициент вариации не более 5%, длина волны 540 нм, темп. инкубации 37 С (30 С, 25 С), фотометрирование против холостой пробы. </t>
  </si>
  <si>
    <t xml:space="preserve">Мочевая кислота на 200 опр. </t>
  </si>
  <si>
    <t>Мочевая кислота на 200 опр.Кинетический метод,  Наб. для опр-я конц. мочевой кислоты в биологических жидкостях фенантролиновым методом без депротеин., 200 мл. Состав набора: 1. Реагент 1 - глициновый буфер, 1×180 мл. 2. Реагент 2 - 1×20 мл. 3. Реагент 3 - калибратор: мочевая кислота 595 мкмоль/л. Чувствительность не более 89 мкмоль/л, коэффициент вариации не более 5%, длина волны 500 нм (ФЭК - 490 нм), темп. инкубации 25 С, фотометрирование против холостой пробы.</t>
  </si>
  <si>
    <t xml:space="preserve">Мочевая кислота на 100 опр.  </t>
  </si>
  <si>
    <t xml:space="preserve">Мочевая кислота на 100 опр. Колориметрический фенантролиновый метод, без депротеинизации Наб. для опр-я конц. мочевой кислоты в биологических жидкостях энзим. колор. методом, уриказа-РАР, 100 мл. Состав набора: 1. Реагент 1 - буфер, 2×50 мл. 2. Реагент 2 - лиофилизат. 3. Реагент 3 - калибратор-1,5мл. Чувствительность не более 40 мкмоль/л, коэффициент вариации не более 5%, длина волны 520 нм (ФЭК - 490 нм), темп. инкубации 18-25 С, фотометрирование против холостой пробы. </t>
  </si>
  <si>
    <t xml:space="preserve">Набор для определения гемоглобина  (400 опред.) </t>
  </si>
  <si>
    <t xml:space="preserve">Набор для определения гемоглобина  2000 мл.  </t>
  </si>
  <si>
    <t xml:space="preserve">Набор для определения гемоглобина 1000 мл.  Наб. для опр-я конц. гемоглобина в крови унифицированным колор. цианидным методом, 2000 мл. Состав набора: 1. Реагент 1 - монореагент, концентрат, 2×100 мл. Чувствительность не более 30 г/л, коэффициент вариации не более 2%, длина волны  520-560 нм, темп. инкубации 18-25 С, фотометрирование против рабочего реагента. </t>
  </si>
  <si>
    <t xml:space="preserve">Набор  для  определения  Г Г ТП  - 4 </t>
  </si>
  <si>
    <t xml:space="preserve">Набор  для  определения  Г Г ТП  - 4 ( гамма - глютамин  трансферазы) 50 мл Наб. для опр-я активности гамма-глутамилтрансферазы в сыворотке и плазме крови оптимизир. кин. мет-ом, 50 мл. Состав набора: 1. Реагент 1 - буфер, 1×40 мл. 2. Реагент 2 - L-гамма-глутамил-3-карбокси-п-нитроанилид, 1×10 мл. Чувствительность не более 6 U/l, коэффициент вариации не более 5%, длина волны 405 нм, темп. инкубации 37 С (30 С, 25 С), фотометрирование против воздуха или против рабочего реагента, разведенного водой в соотношении = 10/1. </t>
  </si>
  <si>
    <t xml:space="preserve">Набор  для  определения  Г Г ТП  - 1 </t>
  </si>
  <si>
    <t xml:space="preserve">Набор  для  определения  Г Г ТП  - 1 ( гамма - глютамин  трансферазы) 200 опр.  Наб. для опр-я активности гамма-глутамилтрансферазы в сыворотке и плазме крови униф. колор. методом, 200 опр. (при объеме пробы 3,55 мл). Состав набора: 1. Реагент 1 - буфер. 2. Реагент 2 - уксусная к-та, 85 г/л. Реагент-3 - L-гамма-глутамил-3-карбокси-п-нитроанилид, 3,5 ммоль/л. Реагент 4 - калибратор: п-нитроанилин 518 мг/л. Чувствительность не более 200 нмаль/(с х л), коэффициент вариации не более 10%, длина волны 405 нм (ФЭК - 400 нм), темп. инкубации 37 С. </t>
  </si>
  <si>
    <t xml:space="preserve">  Железо, 2х 50 мл. </t>
  </si>
  <si>
    <t xml:space="preserve">Железо, 2х 50 мл., колориметрический метод , без депротеин.Наб. для опр-я конц. железа в сыворотке и плазме крови колор. методом Nitro-PAPS, 100 мл. Состав набора: 1. Реагент 1 - 1×95 мл. 2. Реагент 2 - 1×5 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</si>
  <si>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  Железо , 2х 100 мл.</t>
  </si>
  <si>
    <t xml:space="preserve">колориметрический метод . Наб. для опр-я конц. железа в сыворотке и плазме крови колор. методом,  Nitro-PAPS, без депротеин., 200 мл. Состав набора: 1. Реагент 1 -2×95 мл. 2. Реагент 2 - 2×5мл. 3. Реагент 3 - калибратор: железо 30 мкмоль/л. Чувствительность не более 5 мкмоль/л, коэффициент вариации не более 5%, длина волны 578 нм (ФЭК - 590 нм), темп. инкубации 18-25 С, фотометрирование против холостой пробы. Срок годности 18 месяцев. </t>
  </si>
  <si>
    <t xml:space="preserve">Желатин   10 %   10 мл  </t>
  </si>
  <si>
    <t>10 мл   № 10   для  определения  резус  фактора</t>
  </si>
  <si>
    <t xml:space="preserve"> Альфа - амилаза на  200 опр.    </t>
  </si>
  <si>
    <t xml:space="preserve">Альфа - амилаза на  200 опр.   Наб. для опр-я активности альфа-амилазы в сыворотке (плазме) крови и моче методом по Каравею, 200 опр. при объеме пробы 4,8 мл. Состав набора: 1. Реагент 1 - буфер. 2. Реагент 2 - субстрат. 3. Реагент 3 - р-р йода. 4. Реагент 4 - фторид калия 250 г/л. 5. Реагент 5 - соляная кислота, 1,6 моль/л. Коэффициент вариации не более 10%, длина волны (630-690) нм, темп. инкубации 37 С , фотометрирование против воды. </t>
  </si>
  <si>
    <t xml:space="preserve"> Альфа - амилаза -ЕRS-12, 2х60 мл   . </t>
  </si>
  <si>
    <t xml:space="preserve"> Альфа - амилаза -ЕRS-12, 2х60 мл  колориметрический метод. Наб. для опр-я активности альфа-амилазы в сыворотке (плазме) крови и моче оптимизир. энзим. кин. методом, 120 мл. Состав набора: 1. Реагент 1 - буфер, 1×96 мл. 2. Реагент 2 - субстрат EPS, 5 ммоль/л, 1×24 мл. Чувствительность не более 40 U/l, коэффициент вариации не более 5%, длина волны 405 нм, темп. инкубации 37 С (30 С, 25 С), фотометрирование против воды или рабочего реагента. </t>
  </si>
  <si>
    <t xml:space="preserve">Щелочная фосфотаза, 250 мл.  </t>
  </si>
  <si>
    <t xml:space="preserve">Щелочная фосфотаза, 250 мл. кинетический метод. Наб. для опр-я активности щелочной фосфатазы в сыворотке и плазме крови оптимизир. кин. методом, 250 мл. Состав набора: 1. Реагент 1 - АМР буфер,1×250 мл. 2. Реагент 2 - п-нитрофенилфосфат, 1×50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</si>
  <si>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500 мл .  </t>
  </si>
  <si>
    <t xml:space="preserve">Щелочная фосфотаза  500 мл . кинетический метод . Наб. для опр-я активности щелочной фосфатазы в сыворотке и плазме крови оптимизир. кин. методом, 500 мл. Состав набора: 1. Реагент 1 - АМР буфер, 2×200 мл. 2. Реагент 2 - п-нитрофенилфосфат, 2×50 мл. Чувствительность не более 25 U/l, коэффициент вариации не более 5%, длина волны 405 нм, темп. инкубации 37 С (30 С), фотометрирование против рабочего реагента. </t>
  </si>
  <si>
    <t xml:space="preserve">Щелочная фосфотаза ,200 опр. </t>
  </si>
  <si>
    <t>Щелочная фосфотаза ,200 опр.Определение активности щелочной фосфотазы в сыворотке и плазме крови унифицированным методом по конечной точке.Колориметрический метод.</t>
  </si>
  <si>
    <t>Набор для определения конц.мочевины в биологических жидкостях</t>
  </si>
  <si>
    <t xml:space="preserve"> уреазным фенол/гипохлоитным методом, 200мл. Колоримет.методом.</t>
  </si>
  <si>
    <t>Набор  для определения   Церуплазмина</t>
  </si>
  <si>
    <t xml:space="preserve">Креатинин, 2 х 250. </t>
  </si>
  <si>
    <t xml:space="preserve">Креатинин, 2 х 250. кинетический метод.Наб. для опр-я конц. креатинина в сыворотке (плазме) крови и моче псевдокинетическим методом, реакция Яффе, без депротеин., 400 мл. Состав набора: 1. Реагент 1 - пикриновая кислота, 1×200 мл. 2. Реагент 2 - натрий едкий, 1×200 мл. 3. Реагент 3 - калибратор: 17,7 ммоль/л. Чувствительность не более 20 мкмоль/л, коэффициент вариации не более 5%, длина волны 505 нм, темп. инкубации 37 С, фотометрирование против воздуха или рабочего реагента. </t>
  </si>
  <si>
    <t>Креатинин на , 200 опр.</t>
  </si>
  <si>
    <t xml:space="preserve">Креатинин на , 200 опр.  по конечной точке. Наб. для опр-я конц. креатинина в сыворотке (плазме) крови и моче методом "по кон. точке", реакция Яффе, с депротеин., 200 опр. при объеме пробы 2,0 мл. Состав набора: 1. Реагент 1 - пикриновая кислота, 35 ммоль/л. 2. Реагент 2 - гидроокись натрия, 0,75 моль/л. 3. Реагент 3 - калибратор: креатинин, 177 мкмоль/л. 4. Реагент 4 - трихлоруксусная к-та, 1,2 моль/л. Чувствительность не более 40 мкмоль/л, коэффициент вариации не более 8%, длина волны 505 нм (ФЭК - 490 нм), темп. инкубации 25 С, фотометрирование против холостой пробы. </t>
  </si>
  <si>
    <t xml:space="preserve">Набор  для  определения   общих   липидов                         </t>
  </si>
  <si>
    <t xml:space="preserve">100 опр.  </t>
  </si>
  <si>
    <t xml:space="preserve">Набор  для  определения   липазы                         </t>
  </si>
  <si>
    <t xml:space="preserve">60 мл.  </t>
  </si>
  <si>
    <t xml:space="preserve">Набор  для  определения меди                                            </t>
  </si>
  <si>
    <t xml:space="preserve">  меди 35 опр.</t>
  </si>
  <si>
    <t xml:space="preserve">Набор  для  определения С - реактивного белка (СРБ)   </t>
  </si>
  <si>
    <t xml:space="preserve">  (латекс- тест)   125 определений</t>
  </si>
  <si>
    <t xml:space="preserve">Набор для определения концентрации С-реактивного белка(СРБ) в сыворотке крови </t>
  </si>
  <si>
    <t>иммунотурбидиметрическим методом (100определений при объеме пробы 0,5мл.)</t>
  </si>
  <si>
    <t xml:space="preserve">Набор для определения концентрации АСЛО в сыворотке крови </t>
  </si>
  <si>
    <t>иммунотурбидиметрическим методом (40 определений при объеме пробы 0,6мл.)</t>
  </si>
  <si>
    <t>иммунотурбидиметрическим методом (150 определений при объеме пробы 0,6мл.)</t>
  </si>
  <si>
    <t>Набор для определения концентрации Ревматоидного фактора в сыворотке крови</t>
  </si>
  <si>
    <t xml:space="preserve"> иммунотурбидиметрическим методом (100определений при объеме пробы 0,54мл.)</t>
  </si>
  <si>
    <t xml:space="preserve">Набор  для  определения  общего белка </t>
  </si>
  <si>
    <t xml:space="preserve">400 опр.  Биуретовый реактив          </t>
  </si>
  <si>
    <t xml:space="preserve">Общий белок  1000 мл  </t>
  </si>
  <si>
    <t xml:space="preserve">Общий белок  1000 мл  колориметрический метод . Наб. для опр-я конц. общего белка в сыворотке и плазме крови биуретовым методом, 1000 мл. Состав набора: 1. Реагент 1 - биуретовый реагент, концентрат 2×100 мл. 2. Реагент 2 - калибратор. Чувствительность не более 5 г/л, коэффициент вариации не более 5%, длина волны 540 нм, темп. инкубации 18-25 С, фотометрирование против холостой пробы. </t>
  </si>
  <si>
    <t>Набор реагентов для определения концентрации общего белка в моче и ликворе с пирагаллоловым красным</t>
  </si>
  <si>
    <t xml:space="preserve">КАЛИЙ  2х 50 мл  </t>
  </si>
  <si>
    <t xml:space="preserve">Калий  2х 50 мл  колориметрический,турбидиметрич. метод без депротеин., 100 мл. Состав набора: 1. Реагент 1 - монореагент, 2×50 мл. 2. Реагент 2 - калибратор: калий 5,0 ммоль/л.  Чувствительность не более 1,0 ммоль/л, коэффициент вариации не более 10%, длина волны 578 нм (ФЭК - 590 нм), темп. инкубации 18-25 С, фотометрирование против холостой пробы. Срок годности 18 мес. </t>
  </si>
  <si>
    <t xml:space="preserve">Кальций 200 мл  </t>
  </si>
  <si>
    <t xml:space="preserve">Кальций 200 мл  колориметрический метод.Наб. для опр-я конц. кальция в сыворотке и плазме крови унифиц. колор. методом с о-крезолфталеинкомплексоном, 200 мл. Состав набора: 1. Реагент 1 - буфер, 100 мл. 2. Реагент 2 - хромоген, 100 мл. 3. Реагент 3 - калибратор: кальций 2,5 ммоль/л. Чувствительность не более 0,15 ммоль/л, коэффициент вариации не более 5%, длина волны 570 нм (ФЭК - 540 - 590 нм), темп. инкубации 18-25 С, фотометрирование против холостой пробы. </t>
  </si>
  <si>
    <t>Натрий  4х10 мл</t>
  </si>
  <si>
    <t xml:space="preserve">Натрий  (энзиматический колориметрический метод) 4х10 млНаб. для опр-я конц. натрия в сыворотке крови энзим. колор. методом, 4х10 мл. Состав набора: 1. Реагент 1 - буфер. 2. Реагент 2 - стартовый реагент. 3. Реагент 3 - лиофилизат. 4. Реагент 4 - калибратор: натрий хлористый 150 ммоль/л. 5. Реагент 5 - стоп-реагент. Чувствительность не более 100 ммоль/л, коэффициент вариации не более 7%, длина волны 420 нм (405-436 нм), темп. инкубации 37 С. </t>
  </si>
  <si>
    <t xml:space="preserve">Креатинкиназа NaC-3,  5х10 мл  </t>
  </si>
  <si>
    <t>кинетический метод Наб. для опр-я общей активности креатинкиназы в сыворотке и плазме крови оптимизир. кин. UV методом, 50 мл. Состав набора: 1. Реагент 1 - буфер, 1×50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воздуха.Срок годности 1 год.</t>
  </si>
  <si>
    <t xml:space="preserve"> Наб. для опр-я общей активности креатинкиназы в сыворотке и плазме крови CK-NAC </t>
  </si>
  <si>
    <t xml:space="preserve"> Наб. для опр-я общей активности креатинкиназы в сыворотке и плазме крови CK-NAC.оптимизир. кин. UV методом, 100 мл. Состав набора: 1. Реагент 1 - буфер, 2×50 мл. 2. Реагент 2 - лиофилизат. Чувствительность не более 20 U/l, коэффициент вариации не более 5%, длина волны 334, 340 или 365 нм, темп. инкубации 37 С (30 С, 25 С), фотометрирование против воздуха. </t>
  </si>
  <si>
    <t xml:space="preserve"> Набор  Тимоловая  проба</t>
  </si>
  <si>
    <t xml:space="preserve"> 500 опр. </t>
  </si>
  <si>
    <t xml:space="preserve">Фосфор  </t>
  </si>
  <si>
    <t xml:space="preserve">Фосфор 2х100 мл " колориметрический метод. Наб. для опр-я конц. неорганического фосфора в сыворотке крови молибдатным UV мет-ом без. депротеин., 200 мл. Состав набора: 1. Реагент 1 - молибденовый реагент, 2×100 мл. 2. Реагент 2 - детергент, 1×4,5 мл. 3. Реагент 3 - калибратор: фосфат 1,615 ммоль/л. Чувствительность не более 0,15 ммоль/л, коэффициент вариации не более 5%, длина волны 340 нм, темп. инкубации 18-25 С (37 С), фотометрирование против холостой пробы. Время проведения анализа 5 мин.Срок годности набора 18 месяцев.  </t>
  </si>
  <si>
    <t xml:space="preserve">Холестерин </t>
  </si>
  <si>
    <t xml:space="preserve">Наб. для опр-я конц. общего холестерина в сыворотке и плазме крови энзим. колор. методом, 200 мл. Состав набора: 1. Реагент 1 - буфер, 2×100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Время проведения анализа 5 мин.Срок годности набора 24 месяца.  </t>
  </si>
  <si>
    <t xml:space="preserve">HDL (определение концентрации липопротеидов высокой плотности) </t>
  </si>
  <si>
    <t xml:space="preserve">HDL (определение концентрации липопротеидов высокой плотности) 2х50 мл Наб. для опр-я конц. липопротеинов высокой плотности в сыворотке и плазме крови методом селективной преципитации (с осаждением), 100 мл. Состав набора: 1. Реагент 1 - осажадющий реагент, 2×50 мл. 2. Реагент 2 - калибратор: холестерин 1,29 ммоль/л. Чувствительность не более 0,15 ммоль/л, коэффициент вариации не более 5%, длина волны 500 нм (ФЭК - 490 нм), темп. инкубации 18-25 С (37 С), фотометрирование протоив холостой пробы. Срок годности набора 12 месяцев. </t>
  </si>
  <si>
    <t xml:space="preserve">LDL-холестериннизкой плотности  </t>
  </si>
  <si>
    <t>LDL-холестериннизкой плотности 100 опр.</t>
  </si>
  <si>
    <t>HDL-калибратор</t>
  </si>
  <si>
    <t xml:space="preserve">Холестерин 4х250 мл   </t>
  </si>
  <si>
    <t xml:space="preserve">Холестерин 4х250 мл  колориметрический метод. Наб. для опр-я конц. общего холестерина в сыворотке и плазме крови энзим. колор. методом, 1000 мл. Состав набора: 1. Реагент 1 - буфер, 4×250 мл. 2. Реагент 2 - лиофилизат. 3. Реагент 3 - калибратор: холестерин 5,17 ммоль/л. Чувствительность не более 0,3 ммоль/л, коэффициент вариации не более 5%, длина волны 500 нм (ФЭК - 490 нм), темп. инкубации 18-25 С (37 С), фотометрирование против холостой пробы.  Рабочий реагент стабилен 6 месяцев.Время проведения анализа 5 мин.Срок годности набора 24 месяца.  </t>
  </si>
  <si>
    <t xml:space="preserve">Хлориды  </t>
  </si>
  <si>
    <t xml:space="preserve">Хлориды (2 х100 мл)колориметрический метод Наб. для опр-я конц. хлоридов в сыворотке (плазме) крови и моче колор. методом без депротеин., 200 мл. Состав набора: 1. Реагент 1 - монореагент, 2×100 мл. 2. Реагент 2 - калибратор: хлорид-ионы 100 ммоль/л. Чувствительность не более 5 ммоль/л, коэффициент вариации не более 5%, длина волны 490 нм (460 нм), темп. инкубации 18-25 С, фотометрирование против холостой пробы. </t>
  </si>
  <si>
    <t xml:space="preserve"> Наб. для опр-я концентрации общего и прямого билирубина в сыворотке крови  </t>
  </si>
  <si>
    <t xml:space="preserve">Наб. для опр-я концентрации общего и прямого билирубина в сыворотке крови методом Ендрассика-Грофа, 138+138 опр. Состав набора: 1. Реагент 1 - кофеиновый реагент. 2. Реагент 2 - сульфаниловая кислота. 3. Реагент 3 - натрия нитрит, 72 ммоль/л. Реагент 4 - физиологический раствор: натрия хлорид, 154 ммоль/л. 5. Реагент 5 - калибратор: билирубин 171 мкмоль/л. Чувствительность не более 5 мкмоль/л, коэффициент вариации не более 8%, длина волны 535 нм (500-560 нм), темп. инкубации 18-25 С. Срок годности 18 месяцев. </t>
  </si>
  <si>
    <t xml:space="preserve"> Наб. для опр-я активности АЛаТ в сыворотке и плазме крови  </t>
  </si>
  <si>
    <t xml:space="preserve">Наб. для опр-я активности АЛаТ в сыворотке и плазме крови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Срок годности 18 месяцев. </t>
  </si>
  <si>
    <t xml:space="preserve">Наб. для опр-я активности АЛаТ в сыворотке и плазме крови оптимизир. энзим. кин. методом, 100 мл,(20+80мл) IFCC. Состав набора: 1. Реагент 1 - L-аланин 500ммоль/л,трис НСL,РН 7,5-100ммоль/л,ЛДГ 1300UL  Реагент 2 -а-кетоглутарат -15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</si>
  <si>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АСаТ в сыворотке и плазме крови </t>
  </si>
  <si>
    <t xml:space="preserve">Наб. для опр-я активности АСаТ в сыворотке и плазме крови колорим. методом Райтмана-Френкеля, на 1000 опр. при объеме пробы 3,05 мл. Состав набора: 1. Реагент 1 - субстратная смесь. 2. Реагент 2 - раствор 2,4 ДНФГ, 1,0 ммоль/л 3. Реагент 3 - калибратор: пируват натрия, 1,0 ммоль/л. Реагент 4 - гидроокись натрия, 4,0 моль/л. Чувствительность не более 0,05 мкмоль/(схл), коэффициент вариации не более 10%, длина волны (500-560) нм, темп. инкубации 1. 37 С, 2. 18-25 С. </t>
  </si>
  <si>
    <t xml:space="preserve">  Наб. для опр-я активности АСаТ  в сыворотке и плазме крови </t>
  </si>
  <si>
    <t xml:space="preserve"> Наб. для опр-я активности АСаТ  в сыворотке и плазме крови оптимизир. энзим. кин. методом, 100 мл,(20+80мл) IFCC. Состав набора: 1. Реагент 1 - L-аспартат 240ммоль/л,трис NaOН,РН 7,5-80ммоль/л,ЛДГ 600UL,МДГ 600UL.  Реагент 2 -а-кетоглутарат -12 ммоль/л, NADH 0,18ммоль/л. Чувствительность не более 7 U/l, коэффициент вариации не более 5%, длина волны (334, 340 или 365) нм, темп. инкубации 37 С (30 С, 25С), фотометрирование против воздуха.Время проведения анализа не более 4 минут. </t>
  </si>
  <si>
    <t xml:space="preserve">Наб. для опр-я активности лактатдегидрогеназы  </t>
  </si>
  <si>
    <t>Наб. для опр-я активности лактатдегидрогеназы в сыворотке и плазме крови  оптимизир. кин. UV методом, 5х10 мл. Состав набора: 1. Реагент 1 - буфер, 2. Реагент 2 - лиофилизат: NADH 0,18 ммоль/л. Чувствительность не более 100 U/l, коэффициент вариации не более 5%, длина волны 334, 340 или 365 нм, темп. инкубации 37 С (30 С, 25 С), фотометрирование против воздуха. Время проведения анализа не более 4 мин.</t>
  </si>
  <si>
    <t xml:space="preserve">Набор для определения  Глюкозы </t>
  </si>
  <si>
    <t xml:space="preserve"> ( глюкозооксидазным  методом )на  400 опр.          </t>
  </si>
  <si>
    <t>Глюкоза</t>
  </si>
  <si>
    <t xml:space="preserve"> Глюкоза 4х250 мл( глюкозооксидазным методом) без депроинизации)  Наб. для опр-я конц. глюкозы в биологических жидкостях энзим. глюкозооксидазным колор. методом без депротеин., 1000 мл. Состав набора: 1. Реагент 1 - буфер, 4×250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</si>
  <si>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Глюкоза </t>
  </si>
  <si>
    <t>Глюкоза 2х100 мл . Наб. для опр-я конц. глюкозы в биологических жидкостях энзим. глюкозооксидазным колор. методом без депротеин., 200 мл. Состав набора: 1. Реагент 1 - буфер, 2×100 мл. 2. Реагент 2 - лиофилизат. 3. Реагент 3 - калибратор: глюкоза 10 ммоль/л. Чувствительность не более 0,5 ммоль/л, коэффициент вариации не более 5%, длина волны 505 нм (ФЭК - 490 нм), темп. инкубации 18-25 С (37 С), фотометрирование против холостой пробы. Срок годности набора 24 месяца.  Наличие ISO 9001. ISO 13485:2003</t>
  </si>
  <si>
    <t xml:space="preserve">Ревматоидный   фактор  </t>
  </si>
  <si>
    <t>( Латекс - тест ) 100 опр.</t>
  </si>
  <si>
    <t xml:space="preserve">Триглицериды   </t>
  </si>
  <si>
    <t>Триглицериды  (2х50 мл) Наб. для опр-я конц. триглицеридов в сыворотке и плазме крови энзим. колор. мет-ом, 100 мл. Состав набора: 1. Реагент 1 - буфер, 2×50 мл. 2. Реагент 2 - лиофилизат. 3. Реагент 3 - калибратор: триглицериды 2,85 ммоль/л. 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Рабочий реагент стабилен не менее 6 месяцев.Время проведения анализа 10 мин Срок годности набора 36 месяцев.</t>
  </si>
  <si>
    <t>Триглицериды   (2х100 мл)Наб. для опр-я конц. триглицеридов в сыворотке и плазме крови энзим. колор. методом, 200 мл. Состав набора: 1. Реагент 1 - буфер, 2×100 мл. 2. Реагент 2 - лиофилизат. 3. Реагент 3 - калибратор: триглицериды 2,85 ммоль/л. Диапазон концентраций 0,5-8,0 ммоль/л,Чувствительность не более 0,25 ммоль/л, коэффициент вариации не более 5%, длина волны 505 нм (ФЭК - 490 нм), темп. инкубации 18-25 С, фотометрирование против холостой пробы. Время проведения анализа 10 мин Срок годности набора 36 месяцев.</t>
  </si>
  <si>
    <t xml:space="preserve">Кислая фосфотаза   </t>
  </si>
  <si>
    <t>Кислая фосфотаза 2х250 опр.по конечной точке Наб. для опр-я активности кислой фосфатазы в сыворотке и плазме крови (250 опр. общей акт-ти и 250 опр. простатической фракции при  объеме пробы 2,6 мл). Состав набора: 1. Реагент 1 - цитратный буфер. 2. Реагент 2 - тартрат натрия. 3. Реагент 3 - п-нитрофенилфосфат, 32,7 ммоль/л. 4. Реагент 4 - калибратор: п-нитрофенол, 16,68 мг/100 мл. 5. Реагент 5 - гидроокись натрия, 1,0 моль/л. Чувствительность не более 40 нмоль/(схл), коэффициент вариации не более 10%, длина волны 405 нм, темп. инкубации 37 С.</t>
  </si>
  <si>
    <t xml:space="preserve">Кислая фосфотаза  (10х10 мл)Наб. для опр-я активности кислой фосфатазы в сыворотке и плазме крови оптим. кин. методом, 10 х 10 мл. Состав набора: 1. Реагент 1 - буфер. 2. Реагент 2 - тартрат натрия. 3. Реагент 3 - лиофилизат. Чувствительность не более 3 U/l, коэффициент вариации не более 10%, длина волны 405 нм, темп. инкубации 37 С (30 С, 25 С). Фотометрирование против воды или рабочего реагента. </t>
  </si>
  <si>
    <t>Альбумин</t>
  </si>
  <si>
    <t xml:space="preserve"> 1х200 мл. Наб. для опр-я конц. альбумина в сыворотке и плазме крови унифицированным колор. методом с бромкрезоловым зеленым, 200 мл. Состав набора: 1. Реагент 1 - монореагент, 2×100 мл. 2. Реагент 2 - калибратор. Чувствительность не более 4 г/л, коэффициент вариации не более 5%, длина волны 628 нм (ФЭК - 590 нм), темп. инкубации 18-25 С, фотометрирование против холостой пробы. </t>
  </si>
  <si>
    <t xml:space="preserve">Молочная кислота (лактат) </t>
  </si>
  <si>
    <t>Молочная кислота(лактат) 5х10 мл.  Наб. для опр-я конц. молочной кислоты в биологических жидкостях энзим. колор. методом, 50 мл. Состав набора: 1. Реагент 1 - буфер, 1×50мл. 2. Реагент 2 - лиофилизат. 3. Реагент 3 - кислота перхлорная 3,3%. 4. Реагент 4 - калибратор: молочная к-та 3,3 ммоль/л. Чувствительность не более 0,3 ммоль/л, коэффициент вариации не более 5%, длина волны 505 нм (490-520 нм, ФЭК - 490 нм), темп. инкубации 18-25 С), фотометрирование против холостой пробы.</t>
  </si>
  <si>
    <t>Гликогемоглобин HEMOGLOBIN A1C</t>
  </si>
  <si>
    <t xml:space="preserve">  20 определений</t>
  </si>
  <si>
    <t xml:space="preserve">HEMOGLOBIN A1C CONTROL (Normal) </t>
  </si>
  <si>
    <t>Бесколоночный ионообменный метод 2х0,5мл</t>
  </si>
  <si>
    <t xml:space="preserve">Hb A1C CONTROL (Elevated) </t>
  </si>
  <si>
    <t>1х0,5мл</t>
  </si>
  <si>
    <t xml:space="preserve">Набор для опр. холинэстеразы                                                                                             </t>
  </si>
  <si>
    <t>добавить тех.спецификации</t>
  </si>
  <si>
    <t xml:space="preserve">Набор для определения  Магний 1х50  </t>
  </si>
  <si>
    <t xml:space="preserve"> Магний 1х50 Наб. для опр-я конц. магния в сыворотке (плазме) крови и моче колор. методом с ксилидиловым синим, без депротеин., 50 мл. Состав набора: 1. Реагент 1 - монореагент, 1×50 мл. 2. Реагент 2 - калибратор: магний 0,82 ммоль/л. Чувствительность не более 0,1 ммоль/л, коэффициент вариации не более 7%, длина волны 520 нм (ФЭК - 540 нм), темп. инкубации 18-25 С, фотометрирование против холостой пробы. </t>
  </si>
  <si>
    <t xml:space="preserve">  Наборы  для  коагуологии</t>
  </si>
  <si>
    <t xml:space="preserve">уп. </t>
  </si>
  <si>
    <t xml:space="preserve">Тромбопластин </t>
  </si>
  <si>
    <t>из головного мозга кролика,   готовая к употреблению лиофильно высушенная смесь с СaCl2, технология аттестованная по МИЧ (1.1-1.2). Для определения МНО, протромбина по Квику и протромбинового индекса в плазме, в упаковке 5-10 фл. (1фл. – 5-8мл., 25-100 опр),  в комплекте с контрольной плазмой 1 фл, аттестованной по 4 параметрам: протромбиновому времени,АЧТВ, тромбиновому времени и фибриногену. упаковка/10фл</t>
  </si>
  <si>
    <t>Набор реагентов для определдения протромбинового времени</t>
  </si>
  <si>
    <t xml:space="preserve"> со стандартизированным растворимым  тромбопластином с кальцием, 100 определений</t>
  </si>
  <si>
    <t xml:space="preserve">Набор реагентов для опр. активированного парциального (частичного) тромбопластиного времени АПТВ  / АЧТВ/ </t>
  </si>
  <si>
    <t>добавить тех.спецификации,500опр</t>
  </si>
  <si>
    <t>АЧТВ-тест</t>
  </si>
  <si>
    <t xml:space="preserve"> на 280 макроили 560 микро определений,  на основе лиофильно высушенной смеси фосфолипидов сои и эллаговой кислоты, для работы работы ручным методом и на всех типах коагулометров. Чувствителен к дефициту факторов внутреннего пути свертывания, гепарину и волчаночному антикоагулянту. Состав набора: АЧТВ-реагент (4мл) – 7фл., СaCl2 (10мл) – 3 фл.  </t>
  </si>
  <si>
    <t xml:space="preserve">Набор для опр.  тромбинового  времени  </t>
  </si>
  <si>
    <t>на 200 макро или 400 микро определений.( состав: тромбин человека (100МЕ/мл)-2 фл, стабилизатор (1 мл) - 1 фл.,</t>
  </si>
  <si>
    <t xml:space="preserve">Набор для количественного определения  фибриногена  </t>
  </si>
  <si>
    <t>на 160 макро или 320 микро опр.(Фибриноген - тест   в составе 4фл х2 мл, калибратор 1фл, буфер имидазоловый концентрированный 1флх5мл, для работы работы ручным методом и на всех типах коагулометров.</t>
  </si>
  <si>
    <t xml:space="preserve">Набор  для  определения  растворимых  фибрин - моно-мерных  комплексов ( РФМК) 200 опр
       </t>
  </si>
  <si>
    <t>Набор реагентов(200 опр) для определения растворимых фибрин-мономерных комплексов (РФМК) в плазме крови человека о фенантролиновым методом. 
Состав набора: о-фенантролин (5 мл) – 4 фл., контроль (+/-) – 2 фл.
Готов к использованию. Не требует взвешивания!,.</t>
  </si>
  <si>
    <t xml:space="preserve">Набор  для  определения  растворимых  фибрин - моно-мерных  комплексов ( РФМК) 400 опр
               </t>
  </si>
  <si>
    <t xml:space="preserve">Набор реагентов(400 опр.) для определения растворимых фибрин-мономерных комплексов (РФМК) в плазме крови человека о фенантролиновым методом. 
Состав набора: о-фенантролин (100 мг/фл.) – 4 фл., контроль (+/-) – 2 фл. 
</t>
  </si>
  <si>
    <t xml:space="preserve">Набор реагентов для опр. волчаночного  антикоагулянта </t>
  </si>
  <si>
    <t>Набор реагентов для определения волчаночного антикоагулянта. Состав набора: реагенты АЧТВ: АЧТВс – 2 фл., АЧТВп – 2 фл.; реагенты Рассела: ВАс – 2 фл., ВАп – 2 фл.; реагенты ПВ: ПВс – 1 фл., ПВп – 1 фл. Для проведения исследования дополнительно необходимо использование раствора кальция хлористого 0,025 М.</t>
  </si>
  <si>
    <t xml:space="preserve">Фибринолиз -тест </t>
  </si>
  <si>
    <t xml:space="preserve">на 400 опр., набор для исследования 12 А калликреин-зависимого спонтанного и индуцированного эуглобулинового фибринолиза </t>
  </si>
  <si>
    <t>Агрескрин-тест  , для экспресс-оценки тромбоцитарного гемостаза,</t>
  </si>
  <si>
    <t xml:space="preserve"> добавить тех.спецификации, планшетный метод </t>
  </si>
  <si>
    <t>Плазма-Н</t>
  </si>
  <si>
    <t>Плазма Н.Плазма контрольная (пул здоровых доноров).Плазма крови человека с нормальным (3фл.) и искусственно сниженным уровнем параметров гемостаза (3фл.)</t>
  </si>
  <si>
    <t xml:space="preserve">Агренам </t>
  </si>
  <si>
    <t xml:space="preserve">Набор для исследования агрегационной активности  тромбоцитов. Состав: АДФ лиофильно высушенный (1,0мл, 0,2мМ)-2фл., коллаген лиофильно высушенный (0,5мл, 0,2%)-2 фл., ристоцетин, лиофильно высушенный (0,5мл, 1,5%)-2фл. </t>
  </si>
  <si>
    <t>ЛОТ:Расходные материалы и реагенты к коагулометру СА 1500, BFTII</t>
  </si>
  <si>
    <t>Реагент для определения Thromborel S , уп.(10 x 10 мл/ 1000 тестов)</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</si>
  <si>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10 мл 
</t>
  </si>
  <si>
    <t xml:space="preserve">Реагент для определения Thromborel S  (400 тестов)уп.(10 x 4 мл) </t>
  </si>
  <si>
    <t xml:space="preserve">Человеческий тромбопластин содержащий кальций. Назначение и применение:
Тромборель S используется для определения протромбинового времени  (ПВ) по Quick и, в комбинации с плазмой, дефицитной по определенным факторам, для определения активности факторов свертывания II, V, VII и Х. Материалы, поставляемые в наборе:Упаковка на 10 флаконов с реагентом х 4 мл  
</t>
  </si>
  <si>
    <t>Калибратор PT-Multi calibrator уп.(6 x 1 мл)</t>
  </si>
  <si>
    <t>Набор калибраторов, представляющий собой  лиофилизированную человеческую плазму Материалы, поставляемые в наборе: 6 флаконов с калибраторами 1-6 х1мл.</t>
  </si>
  <si>
    <t xml:space="preserve">Реагент для определения Actin 400 тестов  </t>
  </si>
  <si>
    <t xml:space="preserve">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2 мл, 10 флаконов с зеленой крышкой
Количество тестов в упаковке = 400 тестов
</t>
  </si>
  <si>
    <t xml:space="preserve">Реагент для определения Actin 2000тестов </t>
  </si>
  <si>
    <t>Реагент для определения активированного частичного тромбопластинового времени (АЧТВ) в человеческой плазме - АКТИН. 
Раствор, представляющий собой смесь кефалина из дегидрированного кроличьего мозга и гепес буфера (4-(2-гидроксиэтил)-1-пиперазинэтансульфоновая кислота)
Материалы, поставляемые в наборе 10 флаконов с реагентом 10 х 10 мл, 10 флаконов с зеленой крышкой
Количество тестов в упаковке = 2000.</t>
  </si>
  <si>
    <t>Реагент для определения Actin FS , уп.(10 x 2.0 мл/ 400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</si>
  <si>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2.0 мл</t>
  </si>
  <si>
    <t>Реагент для определения Actin FS, уп.(10 x 10 мл/ 2000 тестов)</t>
  </si>
  <si>
    <t xml:space="preserve">Реагент для определения АКТИН FS.Раствор, представляющий собой очищенные фосфатиды сои в эллаговой кислоте с добавлением гепес буфера (4-(2-гидроксиэтил)-1-пиперазинэтансульфоновая кислота), предназначен для определения АЧТВ - 10 флаконов с реагентом х10мл.  </t>
  </si>
  <si>
    <t>Реагент для определения Actin FSL , уп.(10 x 10 мл/ 2000 тестов)</t>
  </si>
  <si>
    <t>Актин® FSL реагент, предназначенный для использования при определении АЧТВ: очишенные соевые фосфатиды и фосфатиды из кроличьего мозга 1,0 x 10-4 М эллаговая кислота с добавлением буфера, стабилизаторов и консерванта.Материалы, поставляемые в наборе:10 флаконов с реагентом х 10 мл</t>
  </si>
  <si>
    <t>Реагент для определения Pathromtin SL , уп.(20 x 5 мл/ 2000 тестов)</t>
  </si>
  <si>
    <t>Реагент для определения активированного частичного тромбопластинового времени (аЧТВ) в человеческой плазме. Патромтин SL позволяет быстрый скрининг нарушений во внутренней системе свертывания и с высокой чувствительностью выявляет факторы VIII и X, а также контактные факторы, позволяет диагностировать гемофилию.Материалы, поставляемые в наборе:20 флаконов с реагентом х5 мл</t>
  </si>
  <si>
    <t>Хлорид кальция 0,025 моль/л , уп.(10х15мл)</t>
  </si>
  <si>
    <t xml:space="preserve">Раствор, который инициирует реакцию коагуляции в методиках гемостаза.Инкубация плазмы с оптимальным количеством фосфолипидов и поверхностным активатором приводит к активации факторов внутренней системы свертывания. Добавление ионов кальция запускает процесс свертывания; при этом измеряется время, ушедшее на образование фибринового сгустка. Материалы, поставляемые в наборе:10 флаконов с реагентом х15 мл
</t>
  </si>
  <si>
    <t>Реагент для определения BC Thrombin , уп.(10х5мл/500тестов)</t>
  </si>
  <si>
    <t>BC ТРОМБИН - реагент для определения тромбинового времени для автоматических коагулометров BCT  (10X5 мл тромбина, 1x55 мл буфера). Материалы, поставляемые в наборе:10 флаконов с реагентом х5 мл, 1 флакон х55 мл буфера</t>
  </si>
  <si>
    <t>Реагент для определения Test Thrombin , уп.(10х5мл/500тестов)</t>
  </si>
  <si>
    <t>Реагент для определения Thromboclotin , уп.(10 x 10 мл)</t>
  </si>
  <si>
    <t xml:space="preserve">Раствор, представляющий собой лиофилизированный стабилизированный бычий тромбин - 10х10мл.Реагент для определения Thromboclotin </t>
  </si>
  <si>
    <t>Реагент для определения Batroxobin , уп.(2 x 5.0 мл/ 100 тестов)</t>
  </si>
  <si>
    <t>Реагент для определения батроксобинового времени
Батроксобин - это протеолитический фермент змеиного яда, который вызывает отщепление фибринопептида А от фибриногена, вызывая тем самым свертывание крови. Диагностическая значимость батроксобина проявляется в возможности его использования для определения времени тромбина. Материалы, поставляемые в наборе: 2 флакона с реагентом по 5 мл</t>
  </si>
  <si>
    <t>Мультифибрен "U" (бычий), уп.(10 x 2 мл/200 тестов)</t>
  </si>
  <si>
    <t>Раствор, представляющий собой телячий сывороточный тромбин (50 МЕ/мл), пептид, замедляющий агрегацию фибрина (гли-про-арг-про-ала-амид,  0,15 г/л), хлорид кальция (1,5 г/л), гексадиметрин бромид (15 мг/л), полиэтиленгликоль 6000 (0,8 г/л), хлорид натрия (6,4 г/л), Трис (50 ммоль/л), бычий альбумин (10 г/л);
Консервант: азид натрия (0.1 г/л).Назначение и применение:
Количественное определение фибриногена в плазме</t>
  </si>
  <si>
    <t>Мультифибрен "U" (бычий), уп.(10 x 5 мл/500 тестов)</t>
  </si>
  <si>
    <t>Стандарт для Фибриногена ,уп.(6х1мл)</t>
  </si>
  <si>
    <t xml:space="preserve">Раствор, представляющий собой  лиофилизированную плазму отобранных здоровых доноров, разбавленную сухим человеческим фибриногеном и стабилизированную раствором гепес буфера (4-(2-гидроксиэтил)-1-пиперазинэтансульфоновая кислота) - 6х1мл. </t>
  </si>
  <si>
    <t>Реагент для определения Тромбина 100 I. U. , уп.(10 x 1 мл/200тестов)</t>
  </si>
  <si>
    <t xml:space="preserve">Раствор, представляющий собой лиофилизат, приготовленный из бычьего тромбина - 10х1мл. </t>
  </si>
  <si>
    <t>Реагент для определения Тромбина 100 I. U, уп.(10 x 5 мл/1000тестов)</t>
  </si>
  <si>
    <t>Раствор, представляющий собой лиофилизированный бычий тромбин - 10х5мл.</t>
  </si>
  <si>
    <t xml:space="preserve">Реагент для определения Berichrom AT III 1 набор(6 x   15 mlтромбин,6 x 3 ml субстрат,1 x 100 ml буфер), уп(500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</si>
  <si>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500 тестов</t>
  </si>
  <si>
    <t xml:space="preserve">Реагент для определения Berichrom AT III 1 набор(6 x 5 ml тромбин,3 x  3 ml субстрат,1 x 30 ml буфер), уп (170 тестов) </t>
  </si>
  <si>
    <t>Антитромбин III является плазматическим ингибитором тромбина и активированного фактора Х, Берихром Антитромбин III (А) используется для быстрого определения физиологически активного антитромбина III и дает возможность диагностировать конгенитальную и приобретенную недостаточность антитромбина III, состояние, ассоциирующееся с повышенным риском развития тромбоза.  на 170тестов</t>
  </si>
  <si>
    <t>Контрольная плазма ProC , уп.(6 x 1.0 мл)</t>
  </si>
  <si>
    <t>Раствор, представляющий собой смесь лиофилизированной человеческой цитрированной плазмы с Протеином Си и гепес буфера (4-(2-гидроксиэтил)-1-пиперазинэтансульфоновая кислота) - 6х1мл.</t>
  </si>
  <si>
    <t>Контрольная плазма D-Dimer Plus I, уп.(6 x 1.0 мл)</t>
  </si>
  <si>
    <t>Раствор, представляющий собой жидкую лиофилизированную объединенную плазму отобранных здоровых доноров, нормализованную по D-димеру, стабилизированную гепес буфером (4-(2-гидроксиэтил)-1-пиперазинэтансульфоновая кислота) - 6x1мл.</t>
  </si>
  <si>
    <t>Контроль D-Dimer Plus control plasma II , уп.(6 x 1.0 мл)</t>
  </si>
  <si>
    <t>Контрольная плазма Control Plasma N уп.(10 x 1.0 мл)</t>
  </si>
  <si>
    <t>Контрольная плазма  N (норма) -  аттестована по параметрам:  ПВ,  АЧТВ, 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волчаночные антикоагулянты, фактор Виллебранда, ORKE41</t>
  </si>
  <si>
    <t>Контрольная плазма Control Plasma P уп.(10 x 1.0 мл)</t>
  </si>
  <si>
    <t>Контрольная плазма P ( патология)  (аттестована по параметрам:  ПВ,  АЧТВ,  фиброноген, факторы II, V, VII, VIII, IX, X, XI, XII, BT, анититромбин III, Протеин С, Протеин S, ProC Global/FV, ProC Ac R, альфа-2-антиплазмин, плазминоген, общая функция комплемента, С1-ингибитор, фактор Виллебранда)</t>
  </si>
  <si>
    <t>Контроль Ci-Trol 1 (аттестован по параметрам: ПВ, АЧТВ, фибриноген, вычисл. фибриноген, антитромбина III, ТВ, батроксомбиновое время),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</si>
  <si>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нормальный компонент коагуляции новой нормальной плазмы Предназначен для контроля 1 уровня  - 10х1мл.</t>
  </si>
  <si>
    <t>Контроль Ci-Trol 2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</si>
  <si>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выше среднего компонента коагуляции новой плазмы . Предназначен для контроля 2 уровня- 10х1мл.</t>
  </si>
  <si>
    <t>Контроль Ci-Trol 3 (аттестован по параметрам: ПВ, АЧТВ, фибриноген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</si>
  <si>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3 уровня - 10х1мл</t>
  </si>
  <si>
    <t>Контроль Ci-Trol Heparin, низкий,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</si>
  <si>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низкого уровня гепарина - 10х1мл</t>
  </si>
  <si>
    <t>Контроль Ci-Trol Heparin, высокий, уп.(10 x 1.0 мл)</t>
  </si>
  <si>
    <t>Раствор, представляющий собой готовую объединенную цитрированную нормальную человеческую плазму, приготовленную при тщательно стандартизированных условиях, таких чтобы сохранить уровень ниже среднего компонента коагуляции новой плазмы. Предназначен для контроля высокого уровня гепарина - 10х1мл</t>
  </si>
  <si>
    <t>Стандартная плазма , уп.(10 x 1.0 мл)</t>
  </si>
  <si>
    <t>Стандартная человеческая плазма для калибровки параметров: ПВ, АЧТВ, фибриноген, факторов II, V, VII, VIII, IX, X, XI, XII, батроксомбиновое время, анититромбин III, Протеин С, Протеин S, плазминоген,  фактор Виллебранда</t>
  </si>
  <si>
    <t>Раствор промывочный , уп.(10 x 15 мл)</t>
  </si>
  <si>
    <t xml:space="preserve">Раствор, представляющий собой смесь соляной кислоты (1%) и Тритон Х-100 (20%) в воде, для промывки анализатора факторов свертываемости крови - 10х15мл. </t>
  </si>
  <si>
    <t>Раствор чистящий CA Clean I (cleaner), уп.(1 x 50 мл)</t>
  </si>
  <si>
    <t>Раствор, представляющий собой гипохлорит натрия в воде - 1х50мл.</t>
  </si>
  <si>
    <t>Раствор промывочный CA Clean II(rinse)  , уп.(1 x 500 мл)</t>
  </si>
  <si>
    <t>Предназначен для промывания иглы пробозаборника аппарата.  Фасовка:  уп. (1 x 500 мл)</t>
  </si>
  <si>
    <t>Раствор промывочный CA Clean II  (rinse) , уп.(1 x 5000 мл)</t>
  </si>
  <si>
    <t>Моющий раствор, предназначенный для промывки анализатора. Фасовка (1х5000 мл)</t>
  </si>
  <si>
    <t>Раствор Hepzyme , уп.(10х1мл)</t>
  </si>
  <si>
    <t>Реагент для нейтрализации гепарина в плазме для предотвращения гепаринового загрязнения при коагуляционном анализе. Используется в BFTII</t>
  </si>
  <si>
    <t>Калибратор для LED авто-калибровки 3х3мл(Calibrator для LED autocalibration ,уп.(3 x 3 мл)</t>
  </si>
  <si>
    <t>Системный реагент для обслуживания системы. Нужен для инженера при установке системы и при ежегодном обслуживании</t>
  </si>
  <si>
    <t>Буфер Оурена вероналовый , уп.(10 x 15мл)</t>
  </si>
  <si>
    <t>Раствор OVB, предназначен для разведений плазмы, представляющий собой смесь барбитала натрия (0.6%), хлорида натрия (0.7%), амилового спирта (10%), гидроксида натрия (11%) в воде, для определения барбитала в моче - 10х15мл</t>
  </si>
  <si>
    <t>Буфер Имидазоловый,  уп.( 6 x 15мл)</t>
  </si>
  <si>
    <t>Раствор, представляющий собой бутилимидазол натрия в воде - 6х15мл.</t>
  </si>
  <si>
    <t>Реакционные кюветы, уп(3 x 1000 шт)</t>
  </si>
  <si>
    <t>Реакционные пробирки, представляющие собой одноразовые  пластиковые пробирки на 1мл - 1х3000шт.</t>
  </si>
  <si>
    <t>Набор чашек для плазмы 1.5 мл,  уп(1.5 млx 1000 шт)</t>
  </si>
  <si>
    <t xml:space="preserve">Пластиковые чашки одноразовые для плазмы на 1,5 мл для СА </t>
  </si>
  <si>
    <t>Набор чашек для плазмы 3.5 мл, уп(3.5 млx 1000 шт)</t>
  </si>
  <si>
    <t>Пластиковые чашки одноразовые для плазмы на 3,5 мл для СА</t>
  </si>
  <si>
    <t>Поднос для образцов ,уп(50 x 50 )</t>
  </si>
  <si>
    <t>Планшет для проведения разведений плазмы в анализаторе. 50 шт в упаковке</t>
  </si>
  <si>
    <t>Пробирки для образцов конические , уп(4мл х 100 шт)</t>
  </si>
  <si>
    <t>Пластиковая чашка для образца коническая на 4мл - 1х100шт.</t>
  </si>
  <si>
    <t>Набор пустых флаконов для реагентов, уп.(45х5мл)</t>
  </si>
  <si>
    <t xml:space="preserve">Пустые флаконы для реагентов. </t>
  </si>
  <si>
    <t>Набор пустых флаконов для реагентов, уп.( 45 x 15 мл)</t>
  </si>
  <si>
    <t>Бумага для BFT II , уп(10рул)</t>
  </si>
  <si>
    <t>Термобумага в рулоне</t>
  </si>
  <si>
    <t>Диспосистема для анализатора BFT II,уп.(2мл х100шт)</t>
  </si>
  <si>
    <t>Кюветы для проведения анализа. Предназначен для ВFT II, Одноразовые пластиковые кюветы для проведения клотинговых реакции с мешалкой для перемешивания реагентов и плазмы крови.</t>
  </si>
  <si>
    <t>ЛОТ:Расходные материалы и реагенты к коагулометру ТС1000, ТС4000</t>
  </si>
  <si>
    <t xml:space="preserve">Cuvettes кюветы реакционные </t>
  </si>
  <si>
    <t>Cuvettes кюветы реакционные \(700\pkg) 700 штук</t>
  </si>
  <si>
    <t xml:space="preserve">Steel Ball  шарики стальные  </t>
  </si>
  <si>
    <t>Steel Ball  шарики стальные (1600\pkg)  1600 штук</t>
  </si>
  <si>
    <t xml:space="preserve">Фибриноген-тест  </t>
  </si>
  <si>
    <t>Фибриноген-тест (80-160 определений)</t>
  </si>
  <si>
    <t xml:space="preserve">АЧТВ-тест  </t>
  </si>
  <si>
    <t>АЧТВ-тест (280-560опр)</t>
  </si>
  <si>
    <t>Тромбин-тест</t>
  </si>
  <si>
    <t>тромбопластин</t>
  </si>
  <si>
    <t>ЛОТ: Реагенты на  Автоматизированный анализатор коагуляции крови С3100 (Mindrаy)</t>
  </si>
  <si>
    <t>Реагент для определения протромбинового времени/ ПВ (РТ)</t>
  </si>
  <si>
    <t>400 / уп, 10х4мл</t>
  </si>
  <si>
    <t>Реагент для определения активированного частичного тромбопластинового времени/ АЧТВ (APTT)</t>
  </si>
  <si>
    <t>400/уп, 10х2мл</t>
  </si>
  <si>
    <t>Раствор CaCl( R2)</t>
  </si>
  <si>
    <t>400\уп, 10х4мл</t>
  </si>
  <si>
    <t xml:space="preserve"> Раегент для определения фибриноген/ Фбг (FIB)</t>
  </si>
  <si>
    <t>6 x 4 ml + 1 x 1ml cal + 2 x 75ml IBS buffer, 480 опр</t>
  </si>
  <si>
    <t>Реагент для определения тромбинового времени/ ТВ (TT)</t>
  </si>
  <si>
    <t>10х5 мл., 666 опр.</t>
  </si>
  <si>
    <t>Контрольая плазма - Норма (Normal Control) (PT, APTT)</t>
  </si>
  <si>
    <t>Контрольная плазма - Патология                                    (Abnormal Control) (PT, APTT)</t>
  </si>
  <si>
    <t>КМ-1 Плазма контрольная (ПВ, АЧТВ, Фибриноген, ТВ, Факторы (II, V, VII, VIII, IX, XII))</t>
  </si>
  <si>
    <t>КМ-16 Мультикалибратор: плазма с аттестованным значением параметров свертывающей, противосвертывающей и фибринолитической систем (ПВ, Фибриноген, Факторы (II, V, VII, VIII, IX, XII)</t>
  </si>
  <si>
    <t>Раствор чистящий</t>
  </si>
  <si>
    <t xml:space="preserve">Раствор промывочный </t>
  </si>
  <si>
    <t>Авто кюветы, уп (1x 1000 шт)</t>
  </si>
  <si>
    <t>в один ЛОТ не включать, разные производители расх. матер.</t>
  </si>
  <si>
    <t>Протромбиновое время</t>
  </si>
  <si>
    <t xml:space="preserve">
ПРОТРОМБИНОВО ЕВРЕМЯ (200 tests)(тканевый тромбопластин из мозга кролика, стабилизатор;  лиофилизат)
4х5 мл + 4х5 мл</t>
  </si>
  <si>
    <t>Набор реагентов для научных исследований Neoplastin 12x10 (1092 tests) +2 +8 С</t>
  </si>
  <si>
    <t>Реагент для гематологии Neoplastin  6x 2 ml (102 tests) +2 +8 С</t>
  </si>
  <si>
    <t>Реагент для гематологии Neoplastin  6x 5 ml (258 tests) +2 +8 С</t>
  </si>
  <si>
    <t>АЧТВ (APTT)</t>
  </si>
  <si>
    <t>АЧТВ – реагент А  (320 tests)(цефалин из мозга кролика, микронизированный кремний, буферная среда стабилизатор; лиофилизат) 4х4 мл</t>
  </si>
  <si>
    <t>АЧТВ APTT B (CaCl2)</t>
  </si>
  <si>
    <t>АЧТВ – Реагент В (CaCl2) (1280 tests)
(буферный раствор хлорида кальций, 0.025 моль/л, стабилизатор) 4х16 мл.</t>
  </si>
  <si>
    <t>Реагент для гематологии PTT  LA  (204 tests) +2 +8 С (волчаночный антикоагулянт)</t>
  </si>
  <si>
    <t>Реагент для гематологии Staclot LA  +2 +8 С</t>
  </si>
  <si>
    <t>Фибриноген методом Клаусса</t>
  </si>
  <si>
    <t>ФИБРИНОГЕН – реагент А (альфа-тромбин) (160 tests)Высокоочищенный альфа-тромбин человека в буферной среде с кальцием и стабилизатором, лиофилизированный. 4х2 мл.</t>
  </si>
  <si>
    <t>Фибриноген класс с имидазолом</t>
  </si>
  <si>
    <t>ФИБРИНОГЕН – реагент В Раствор имидазолового буфера со стабилизатором.4х2 мл.</t>
  </si>
  <si>
    <t>Набор реагентов для научных исследований Fibrinogen-Reagent (1200 tests) +2 +8 С</t>
  </si>
  <si>
    <t>Тромбиновое время</t>
  </si>
  <si>
    <t xml:space="preserve"> (120 tests)(тромбин человека в буферной среде, кальций, стабилизатор; лиофилизат)
4х3 мл</t>
  </si>
  <si>
    <t>Набор реагентов для научных исследований STA-Thrombin-Reagenz 12x10 ml (1092 tests) +2 +8 С</t>
  </si>
  <si>
    <t>Набор реагентов для научных иследований STA Reptilase (102 tests) +2 +8 С</t>
  </si>
  <si>
    <t>Факторы внешнего пути</t>
  </si>
  <si>
    <t>STA-Factor II Реагент для научных исследований (84 tests)     +2 +8 С</t>
  </si>
  <si>
    <t>STA-Factor V Реагент для научных исследований (84 tests)  +2 +8 С</t>
  </si>
  <si>
    <t>STA FACTOR VII 6X1ML реагент для гематологии (84 tests)   +2 +8 С</t>
  </si>
  <si>
    <t>STA FACTOR X  6X1ML реагент для гематологии (84 tests)   +2 +8 С</t>
  </si>
  <si>
    <t>Факторы внутреннего пути</t>
  </si>
  <si>
    <t>STA-Factor VIII 6x1 ml  Реагент для научных исследований (84 tests)  +2 +8 С</t>
  </si>
  <si>
    <t>STA-Factor IX реагент для научных исследований (84 tests) +2 +8 С</t>
  </si>
  <si>
    <t>STA FACTOR XI 6X1ML реагент для гематологии (84 tests)   +2 +8 С</t>
  </si>
  <si>
    <t>STA FACTOR XII 6X1ML реагент для гематологии (84 tests)   +2 +8 С</t>
  </si>
  <si>
    <t>Набор для гематологических исследований Протеин C (42 tests) +2 +8 С</t>
  </si>
  <si>
    <t>Набор для гематологических исследований Протеин S (клотинговый) 2- 8С</t>
  </si>
  <si>
    <t xml:space="preserve">Набор для гематологических исследований STA Staclot Heparin  +2 +8 </t>
  </si>
  <si>
    <t>Контроли</t>
  </si>
  <si>
    <t>Контроль коагуляции I</t>
  </si>
  <si>
    <t>Контрольная плазма, уровень 1,4х1 мл</t>
  </si>
  <si>
    <t>Контроль коагуляции Level II</t>
  </si>
  <si>
    <t>Контрольная плазма, уровень 2,4х1 мл</t>
  </si>
  <si>
    <t xml:space="preserve">Системный контроль N+P для анализатора STArt 4 +2 +8 С </t>
  </si>
  <si>
    <t xml:space="preserve">STA Quality  HBPN/LMWH   </t>
  </si>
  <si>
    <t>Контроль для низкомолекулярных фракций гепарина</t>
  </si>
  <si>
    <t>Коагуляционный калибратор</t>
  </si>
  <si>
    <t>COAGULATION CALIBRATOR 
Калибровочная плазма
4х1 мл</t>
  </si>
  <si>
    <t>Системный единый калибратор STA Unicalibrator по 1 мл – 6 шт.+2 +8 С</t>
  </si>
  <si>
    <t xml:space="preserve">STA Calibrator HBPN/LMWH </t>
  </si>
  <si>
    <t>Калибратор для определения низкомолекулярных фракций гепарина</t>
  </si>
  <si>
    <t>Расходные материалы</t>
  </si>
  <si>
    <t>Буфер для разведения STA owren koller по 15 мл – 12 шт  +2 +8 С</t>
  </si>
  <si>
    <t>Системный раствор (хлорид кальция 15 мл).+2 +25 С</t>
  </si>
  <si>
    <t>Шарики для Старт-4</t>
  </si>
  <si>
    <t>Флакон с металическими шариками  1800 шт/ уп.</t>
  </si>
  <si>
    <t>Кюветы 150x4 из комплекта Коагулометр STart (STart-4)</t>
  </si>
  <si>
    <t xml:space="preserve">Кюветные стрипы 150x4 </t>
  </si>
  <si>
    <t>Наконечники для степера 1,25mL;100 шт</t>
  </si>
  <si>
    <t>Наконечники для степера 1,25mL;100 шт/уп.</t>
  </si>
  <si>
    <t>Термобумага 1шт 25 м, 110мм</t>
  </si>
  <si>
    <t>Термобумага для анализаторов (Элексис 1010, STArt4, Cobas c111), 5шт/упак, 110мм</t>
  </si>
  <si>
    <t xml:space="preserve">ЛОТ : Автоматизированная система исследования гемостаза  ACL ELITE PRO
</t>
  </si>
  <si>
    <t>новое оборудование</t>
  </si>
  <si>
    <t xml:space="preserve">Рекомбипластин 2G, 5+5х20 мл. (рекомбинантный человеческий тканевой фактор)  </t>
  </si>
  <si>
    <t>815 tests, стабильность 10 дней при t +2+8.</t>
  </si>
  <si>
    <t>Рекомбипластин 2G, 5+5х8 мл. (рекомбинантный человеческий тканевой фактор)</t>
  </si>
  <si>
    <t xml:space="preserve"> 280 tests, стабильность 10 дней при t +2+8.</t>
  </si>
  <si>
    <t>АЧТВ (Активированное частичное тромбиновое время)</t>
  </si>
  <si>
    <t xml:space="preserve"> АЧТВ-СФ (Синтетические фосфолипиды), 5+5х8 мл. </t>
  </si>
  <si>
    <t>665 tests, стабильность 30 дней при t +2+8.</t>
  </si>
  <si>
    <t xml:space="preserve">АЧТВ-SynthASil, 5+5х10 мл. </t>
  </si>
  <si>
    <t>720 tests, стабильность 30 дней при t +2+8.</t>
  </si>
  <si>
    <t>Фибриноген по Клауссу</t>
  </si>
  <si>
    <t xml:space="preserve"> QFA набор Фибриноген по Клаусу, 10х5 мл. </t>
  </si>
  <si>
    <t>730 tests, стабильность 7 дней при t +2+8.</t>
  </si>
  <si>
    <t xml:space="preserve">QFA набор Фибриноген по Клаусу, 10х2 мл. </t>
  </si>
  <si>
    <t>260 tests, стабильность 7 дней при t +2+8.</t>
  </si>
  <si>
    <t xml:space="preserve">Тромбиновое время, 4х8 мл (лиоф. Тромбин) +1х9 мл. (буфер)
</t>
  </si>
  <si>
    <t>4x2,5 or 8 мл</t>
  </si>
  <si>
    <t>Контроль антикоагулянтной терапии</t>
  </si>
  <si>
    <t>HemosIL Liquid Anti-Xa</t>
  </si>
  <si>
    <t xml:space="preserve"> 110 tests      </t>
  </si>
  <si>
    <t xml:space="preserve">Pro-IL-Complex/ Про-IL-Комплекс (225 tests) 
Контроль оральной антикоагуляционной терапии.
</t>
  </si>
  <si>
    <t xml:space="preserve">Реагент устойчив к действию гепарина. За счет чувствительности к воздействию непрямыми антикоагулянтами, данный тест в сочетании с тестом «Гепатокомплекс», позволяет выявить присутствие PIVKA – форм протеинов в плазме. </t>
  </si>
  <si>
    <t xml:space="preserve">Hepatocomplex/ Гепатокомплекс (200 tests)
Исследование клинических нарушений, связанных с наследственными или приобретенными дефицитами факторов II-VII-X. Также может использоваться для контроля OAT. 
</t>
  </si>
  <si>
    <t>Реагент устойчив к действию гепарина. За счет нечувствительности к воздействию непрямыми антикоагулянтами, данный тест в сочетании с тестом «Про-IL-Комплекс», позволяет выявлять присутствие PIVKA – форм протеинов в плазме.</t>
  </si>
  <si>
    <t>Специальные исследования</t>
  </si>
  <si>
    <t>Антитромбин</t>
  </si>
  <si>
    <t xml:space="preserve">
Антитромбин, жидкая форма, метод основан на инактивации Фактора Ха 
</t>
  </si>
  <si>
    <t xml:space="preserve"> 96 tests</t>
  </si>
  <si>
    <t>Система протеинов С и S</t>
  </si>
  <si>
    <t>Protein C/ Протеин С лиоф. Хромогенный</t>
  </si>
  <si>
    <t xml:space="preserve"> 62 tests</t>
  </si>
  <si>
    <t xml:space="preserve">ProClot/ ПроКлот (Клотинговый протеин С)  функциональный клоттинговый анализ для определения Протеина С            </t>
  </si>
  <si>
    <t>64 tests</t>
  </si>
  <si>
    <t>Factor V Leiden(APC R V )/ Фактор V Лейден (РАПС, APC R V) (50  tests), для выявления резистентности к активированному Протеину С, вызванной мутацией Фактора V:Q506  (мутация Лейден).</t>
  </si>
  <si>
    <t xml:space="preserve">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</si>
  <si>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 стабильность на борту 8 часов при t +15               </t>
  </si>
  <si>
    <t>117tests</t>
  </si>
  <si>
    <t xml:space="preserve">Free Protein S (antigenic immunoassay)/ Свободный протеин S (антигенный иммуноанализ), латексный иммунотурбидиметрический количественный анализ     </t>
  </si>
  <si>
    <t xml:space="preserve"> 63 tests</t>
  </si>
  <si>
    <t xml:space="preserve">ThromboPath/ ТромбоПас (диагностика тромбофилий)  ,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</si>
  <si>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80 tests</t>
  </si>
  <si>
    <t>Фактор Виллебранда</t>
  </si>
  <si>
    <t>von Willebrand Factor Antigen/ Фактор Виллебранда количественное определение антигена</t>
  </si>
  <si>
    <t xml:space="preserve"> 52 tests</t>
  </si>
  <si>
    <t xml:space="preserve">von Willebrand Factor Aсtivity/ Фактор Виллебранда качественное определения активности  </t>
  </si>
  <si>
    <t>2+2х4 мл (54 tests)</t>
  </si>
  <si>
    <t>Волчаночные антикоагулянты</t>
  </si>
  <si>
    <t>dRVVT Screen Confirm/ Скрининговый тест с ядом гадюки Рассела  не чувствителен к гепарину в концентрации до 1 Ед/мл</t>
  </si>
  <si>
    <t>180 tests</t>
  </si>
  <si>
    <t xml:space="preserve">dRVVT Confirm/ Подтверждающий тест с ядом гадюки Рассела </t>
  </si>
  <si>
    <t>Silica Clotting Time/ Время свертывания с кремнием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</si>
  <si>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 219 tests</t>
  </si>
  <si>
    <t>Гепарин</t>
  </si>
  <si>
    <t xml:space="preserve">Heparin/ Гепарин (хромогенный, по инактивации Ха фактора) (64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</si>
  <si>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</si>
  <si>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50 tests  </t>
  </si>
  <si>
    <t>Гомоцистеин</t>
  </si>
  <si>
    <t xml:space="preserve">Homocysteine/ Гомоцистеин  (иммунологическое определение концентрации L-гомоцистеина)         </t>
  </si>
  <si>
    <t xml:space="preserve"> 44 tests</t>
  </si>
  <si>
    <t>Фибринолиз</t>
  </si>
  <si>
    <t xml:space="preserve">Плазминоген </t>
  </si>
  <si>
    <t>40 tests</t>
  </si>
  <si>
    <t xml:space="preserve">Plasmin Inhibitor (a2-Antiplasmin)/ Ингибитор плазмина (а2-Антиплазмин) </t>
  </si>
  <si>
    <t>54 tests</t>
  </si>
  <si>
    <t xml:space="preserve">D-Dimer/ Д-Димер, время анализа 7 мин.             </t>
  </si>
  <si>
    <t xml:space="preserve"> 100-115 tests</t>
  </si>
  <si>
    <t xml:space="preserve">D-Dimer 500/ Д-Димер 500 , пороговое значение -500 нг/мл фибриноген эквивалентных едениц, время анализа менее 7 мин.              </t>
  </si>
  <si>
    <t>112 tests</t>
  </si>
  <si>
    <t>Определение факторов свертывания</t>
  </si>
  <si>
    <t xml:space="preserve">Factor Deficient Plasma II/ Дефицитные по факторам II плазмы, 10х1 мл. </t>
  </si>
  <si>
    <t>120 tests</t>
  </si>
  <si>
    <t xml:space="preserve">Factor Deficient Plasma V/ Дефицитные по факторам V плазмы, 10х1 мл. </t>
  </si>
  <si>
    <t xml:space="preserve">Factor Deficient Plasma VII/ Дефицитные по факторам VII плазмы, 10х1 мл. </t>
  </si>
  <si>
    <t>Factor Deficient Plasma VIII/ Дефицитные по факторам VIII плазмы, 10х1 мл.</t>
  </si>
  <si>
    <t>Factor Deficient Plasma IX/ Дефицитные по факторам IХ плазмы, 10х1 мл.</t>
  </si>
  <si>
    <t>120tests</t>
  </si>
  <si>
    <t>Factor Deficient Plasma X/ Дефицитные по факторам Х плазмы, 10х1 мл.</t>
  </si>
  <si>
    <t xml:space="preserve">Factor Deficient Plasma XI/ Дефицитные по факторам ХI плазмы, 10х1 мл. </t>
  </si>
  <si>
    <t xml:space="preserve">Factor Deficient Plasma XII/ Дефицитные по факторам ХII плазмы, 10х1 мл. </t>
  </si>
  <si>
    <t xml:space="preserve">ELECTRACHROME Factor VIII/ Фактор VIII (хромогенный) Количественное определение фактора VIII (Двустадийный хромогенный метод имеет более высокую чувствительность, что позволяет выявить самые легкие формы гемофилии.)
</t>
  </si>
  <si>
    <t xml:space="preserve"> 60 tests</t>
  </si>
  <si>
    <t>КОНТРОЛИ И КАЛИБРАТОРЫ</t>
  </si>
  <si>
    <t xml:space="preserve">Calibration Plasma/ Калибровочная плазма, </t>
  </si>
  <si>
    <t>10х1 мл</t>
  </si>
  <si>
    <t xml:space="preserve">Normal Control Assayed/Unassayed/ Нормальный контроль </t>
  </si>
  <si>
    <t>Low Abnormal Control Assayed/Unassayed/ Низкий Патологический контроль</t>
  </si>
  <si>
    <t>High Abnormal Control Assayed/Unassayed/ Высокий Патологический контроль</t>
  </si>
  <si>
    <t xml:space="preserve">INR Validate/Валидатор МНО
Трехуровневый контроль качества точности определения МНО, для определения ПВ с помощью специального программного обеспечения
</t>
  </si>
  <si>
    <t xml:space="preserve">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
</t>
  </si>
  <si>
    <t xml:space="preserve">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t>
  </si>
  <si>
    <t>(Антиген, Активность и RCo) в диапазоне нормальных значений, уровень 1, 10х1 мл</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</si>
  <si>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t>
  </si>
  <si>
    <t xml:space="preserve"> (Антиген, Активность и RCo) в диапазоне низких значений,  уровень 2, 10х1 мл</t>
  </si>
  <si>
    <t>LA Positive Control/ Контроль на волчаночный антикоагулянт.</t>
  </si>
  <si>
    <t xml:space="preserve"> Положительный, 10х1 мл</t>
  </si>
  <si>
    <t>LA Negative Control/ Контроль на волчаночный антикоагулянт.</t>
  </si>
  <si>
    <t xml:space="preserve"> отрицательный, 10х1 мл</t>
  </si>
  <si>
    <t>Low Fibrinogen Control/ Фибриноген контроль, низкий уровень</t>
  </si>
  <si>
    <t xml:space="preserve"> 10х1 мл.</t>
  </si>
  <si>
    <t>Homocysteine Controls/ Контроль  Гомоцистеин</t>
  </si>
  <si>
    <t>2 уровня, 6х1 мл</t>
  </si>
  <si>
    <t>D-Dimer Controls/ Контроль  Д-Димер,</t>
  </si>
  <si>
    <t>2 уровня, 10х1 мл</t>
  </si>
  <si>
    <t xml:space="preserve">HIT Controls/Контроль ГИТ             </t>
  </si>
  <si>
    <t xml:space="preserve"> 2 уровня 6х3 мл    </t>
  </si>
  <si>
    <t xml:space="preserve">LMW Heparin Controls/ Контроли низкомоллекулярного гепарина </t>
  </si>
  <si>
    <t xml:space="preserve">10х1мл. 2 уровня         </t>
  </si>
  <si>
    <t xml:space="preserve">UF Heparin Controls/ Контроли нефракционированного гепарина         </t>
  </si>
  <si>
    <t xml:space="preserve">10х1мл. 2 уровня       </t>
  </si>
  <si>
    <t xml:space="preserve">Heparin Calibrators/ Калибратор гепарина </t>
  </si>
  <si>
    <t>3 уровня, 9х1 мл.</t>
  </si>
  <si>
    <t xml:space="preserve">QC Plasma Coagulation Control Level 1/ Контрольная плазма
</t>
  </si>
  <si>
    <t>уровень 1 (для QCP), 10х1 мл</t>
  </si>
  <si>
    <t xml:space="preserve">QC Plasma Coagulation Control Level 2/ Контрольная плазма, 
</t>
  </si>
  <si>
    <t xml:space="preserve">уровень 2 (для QCP), 10х1 мл </t>
  </si>
  <si>
    <t xml:space="preserve">SOLUTIONS/ РАСТВОРЫ </t>
  </si>
  <si>
    <t>Diluent ProClot/ ПроКлот Разбавитель, используется в качестве разбавителя при калибровке и проведения исследований набором ПроКлот/</t>
  </si>
  <si>
    <t xml:space="preserve"> 1х100 мл (на 400 исследований)</t>
  </si>
  <si>
    <t>HPX/PCX Thromboplastin Diluent/ Разбавитель Тромбопластина при использовании наборов Про-IL-комплекс и гепатокомплекс</t>
  </si>
  <si>
    <t xml:space="preserve">1х100 мл (на 500 исследований)          </t>
  </si>
  <si>
    <t xml:space="preserve">Sample Diluent/ Разбавитель образцов для калибровки определения ПВ и Фибриногена </t>
  </si>
  <si>
    <t xml:space="preserve">1х100 мл (на 500 исследований)  </t>
  </si>
  <si>
    <t xml:space="preserve">Reference Emulsion/ Раствор сравнения ACL Classic,  используется при проведении нефелометрических исследований и в качестве промывающего раствора         </t>
  </si>
  <si>
    <t xml:space="preserve">4х500 мл (на 2000 исследований) </t>
  </si>
  <si>
    <t xml:space="preserve">DILUENT  FACTOR / разбавитель факторов,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</si>
  <si>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1х100 мл (на 500 исследований)</t>
  </si>
  <si>
    <t xml:space="preserve">Cleaning Solution (Clean A)/ Моющий раствор (А), 
Предназначен для тщательной промывки анализатора между исследованиями с целью предотвращения контаминации.             
</t>
  </si>
  <si>
    <t>1х500 мл.</t>
  </si>
  <si>
    <t xml:space="preserve">Cleaning Agent (Clean В)/ Моющий агент (В),    
Предназначен для обеззараживания рабочей поверхности анализатора.        
</t>
  </si>
  <si>
    <t xml:space="preserve"> 1х80 мл.   </t>
  </si>
  <si>
    <t xml:space="preserve">Wash-R Emulsion/ Промывочный раствор, Используется для проведения нефелометрических исследований для контроля работы оптической системы и в качестве промывающего раствора        </t>
  </si>
  <si>
    <t xml:space="preserve">1000 мл (на 1000 исследований)  </t>
  </si>
  <si>
    <t xml:space="preserve">Хлорид кальция 0,025 м, 
Используется в сочетании с реагентом АЧТВ-СФ.
</t>
  </si>
  <si>
    <t>10х8 мл.</t>
  </si>
  <si>
    <t xml:space="preserve">Хлорид кальция 0,020 м
Используется в сочетании с реагентами СинтФСил и СинтАФакс для определения АЧТВ и при исследовании факторов внутреннего пу
</t>
  </si>
  <si>
    <t>10х10 мл.</t>
  </si>
  <si>
    <t>Rotors/ Роторы на 20 позиций</t>
  </si>
  <si>
    <t xml:space="preserve">  100 шт/уп. (на 1800 исследований)                   </t>
  </si>
  <si>
    <t xml:space="preserve">ЛОТ : Автоматизированная система исследования гемостаза  ACL TOP
</t>
  </si>
  <si>
    <t xml:space="preserve">Recombiplastin 2G/                                                                                             Рекомбипластин 2G, 5+5х20 мл.  </t>
  </si>
  <si>
    <t xml:space="preserve"> 5+5х20 мл. (рекомбинантный человеческий тканевой фактор)  (900 tests), стабильность 10 дней при t +2+8.</t>
  </si>
  <si>
    <t xml:space="preserve">Recombiplastin 2G/                                                                                             Рекомбипластин 2G, 5+5х8 мл. </t>
  </si>
  <si>
    <t>5+5х8 мл. (рекомбинантный человеческий тканевой фактор)        (360 tests), стабильность 10 дней при t +2+8.</t>
  </si>
  <si>
    <t xml:space="preserve"> 5+5х8 мл. (рекомбинантный человеческий тканевой фактор) (360 tests), стабильность 10 дней при t +2+8.</t>
  </si>
  <si>
    <t>АЧТВ-SynthASil, 5+5х10 мл.</t>
  </si>
  <si>
    <t>(900 tests), стабильность 30 дней при t +2+8.</t>
  </si>
  <si>
    <t>QFA Thrombin/ QFA набор Фибриноген по Клаусу</t>
  </si>
  <si>
    <t>10х5 мл. (840 tests), стабильность 7 дней при t +2+8.</t>
  </si>
  <si>
    <t xml:space="preserve"> 10х2 мл. (320 tests), стабильность 7 дней при t +2+8.</t>
  </si>
  <si>
    <t xml:space="preserve">THROMBIN TIME  KIT  230 TESTS
Тромбиновое время
</t>
  </si>
  <si>
    <t xml:space="preserve"> 4х8 мл (лиоф. Тромбин) +1х9 мл. (буфер)
</t>
  </si>
  <si>
    <t xml:space="preserve">HemosIL Liquid Anti-Xa (Мониторинг антикоагулянтных препаратов)     </t>
  </si>
  <si>
    <t xml:space="preserve">130 tests </t>
  </si>
  <si>
    <t xml:space="preserve">HemosIL LIQUID ANTITHROMBIN 
Антитромбин, жидкая форма </t>
  </si>
  <si>
    <t>296 тестов,  метод основан на инактивации Фактора Ха</t>
  </si>
  <si>
    <t xml:space="preserve">HemosIL LIQUID ANTITHROMBIN 
Антитромбин
</t>
  </si>
  <si>
    <t xml:space="preserve">жидкая форма (50 тестов)  метод основан на инактивации Фактора Ха
</t>
  </si>
  <si>
    <t xml:space="preserve">Protein C/ Протеин С лиоф. хромогенный </t>
  </si>
  <si>
    <t xml:space="preserve"> (62 tests) </t>
  </si>
  <si>
    <t xml:space="preserve">ProClot/ ПроКлот (Клотинговый протеин С) </t>
  </si>
  <si>
    <t xml:space="preserve"> (60 tests), функциональный клоттинговый анализ для определения Протеина С           </t>
  </si>
  <si>
    <t xml:space="preserve">Factor V Leiden(APC R V )/ Фактор V Лейден (РАПС, APC R V) для выявления резистентности к активированному Протеину С, вызванной мутацией Фактора V:Q506  (мутация Лейден). </t>
  </si>
  <si>
    <t xml:space="preserve"> (50 tests), Тест не чувствителен к присутствию в плазме оральных антикоагулянтов или гепарина в концентрации до 1 Ед/мл. </t>
  </si>
  <si>
    <t xml:space="preserve">Protein S Activity/ Активность свободного протеина S </t>
  </si>
  <si>
    <t xml:space="preserve"> (102tests), стабильность на борту 8 часов при t +16</t>
  </si>
  <si>
    <t xml:space="preserve">Free Protein S (antigenic immunoassay)/ Свободный протеин S (антигенный иммуноанализ) (60 tests), </t>
  </si>
  <si>
    <t xml:space="preserve">(60 tests), латексный иммунотурбидиметрический количественный анализ    </t>
  </si>
  <si>
    <t xml:space="preserve">ThromboPath/ ТромбоПас (диагностика тромбофилий)  </t>
  </si>
  <si>
    <t xml:space="preserve"> (60 tests), оценка функционирования антикоагуляционного пути протеина С. Тест разработан для диагностики тромбофилий связанных с дефицитом протеина S и протеина С, мутацией Лейден фактора V и наличием волчаночных антикоагулянтов.   </t>
  </si>
  <si>
    <t xml:space="preserve">von Willebrand Factor Antigen/ Фактор Виллебранда количественное определение антигена </t>
  </si>
  <si>
    <t>(54 tests)</t>
  </si>
  <si>
    <t>von Willebrand Factor Aсtivity/ Фактор Виллебранда активность-</t>
  </si>
  <si>
    <t>оценка активности сайта связывания фактора Виллебранда с рецептором мишенью. (50 tests)</t>
  </si>
  <si>
    <t xml:space="preserve">von Willebrand Factor Ristocetin Cofactor Aсtivity/ </t>
  </si>
  <si>
    <t>Фактор Виллебранда латексный анализ для количественного определения ристоцетин-кофакторной активности (50 tests), новейшая рекомбинантная технология</t>
  </si>
  <si>
    <t xml:space="preserve">dRVVT Screen Confirm/ Скрининговый тест с ядом гадюки Рассела </t>
  </si>
  <si>
    <t>210 tests,  не чувствителен к гепарину в концентрации до 1 Ед/мл</t>
  </si>
  <si>
    <t>(210 tests)</t>
  </si>
  <si>
    <t xml:space="preserve">Silica Clotting Time/ Время свертывания с кремнием </t>
  </si>
  <si>
    <t xml:space="preserve"> (240 tests) полностью автоматический скрининговый тест ВА (с низкой концентрацией фосфолипидов) и подтверждающий тест (с высокой концентрацией фосфолипидов) в одном наборе, жидкая форма</t>
  </si>
  <si>
    <t xml:space="preserve">Heparin/ Гепарин (хромогенный, по инактивации Ха фактора) </t>
  </si>
  <si>
    <t xml:space="preserve">(64 tests), количественное определение активности нефракционного геперина (UFH) и низкомолекулярного гепарина (LMWH).         </t>
  </si>
  <si>
    <t xml:space="preserve">HIT-Ab(PF4-H)/ ГИТ-(скрининг, выявление анти-гепарин/ТФ4-антител (PF4-H)      </t>
  </si>
  <si>
    <t xml:space="preserve"> (56 tests)        </t>
  </si>
  <si>
    <t xml:space="preserve">Homocysteine/ Гомоцистеин  (иммунологическое определение концентрации L-гомоцистеина) (50 tests)         </t>
  </si>
  <si>
    <t xml:space="preserve">(50 tests)         </t>
  </si>
  <si>
    <t>Plasminogen/ Плазминоген (48 tests)</t>
  </si>
  <si>
    <t>(60 tests)</t>
  </si>
  <si>
    <t>D-Dimer HS500/ Д-Димер высокочувсвительный 500</t>
  </si>
  <si>
    <t xml:space="preserve">(105 tests) пороговое значение -500 нг/мл фибриноген эквивалентных едениц, время анализа до 5 мин.           </t>
  </si>
  <si>
    <t xml:space="preserve">D-Dimer HS/ Д-Димер высокочувсвительный     </t>
  </si>
  <si>
    <t xml:space="preserve">105 tests) пороговое значение -230 нг/мл фибриноген эквивалентных едениц, время анализа до 5 мин.           </t>
  </si>
  <si>
    <t xml:space="preserve">FDP  HEMOSIL/Набор для определения концентрации продуктов деградации фибриногена/фибрина </t>
  </si>
  <si>
    <t xml:space="preserve"> (нет интерференции с фибриногеном и фибрином) (108 tests)</t>
  </si>
  <si>
    <t xml:space="preserve">Factor Deficient Plasma II/ Дефицитные по факторам II плазмы, </t>
  </si>
  <si>
    <t>10х1 мл. (160 tests)</t>
  </si>
  <si>
    <t>Factor Deficient Plasma V/ Дефицитные по факторам V плазмы</t>
  </si>
  <si>
    <t>Factor Deficient Plasma VII/ Дефицитные по факторам VII плазмы</t>
  </si>
  <si>
    <t xml:space="preserve">Factor Deficient Plasma VIII/ Дефицитные по факторам VIII плазмы, </t>
  </si>
  <si>
    <t>10х1 мл. (270 tests)</t>
  </si>
  <si>
    <t>Factor Deficient Plasma IX/ Дефицитные по факторам IХ плазмы</t>
  </si>
  <si>
    <t xml:space="preserve"> 10х1 мл. (270 tests)</t>
  </si>
  <si>
    <t>Factor Deficient Plasma X/ Дефицитные по факторам Х плазмы</t>
  </si>
  <si>
    <t>Factor Deficient Plasma XI/ Дефицитные по факторам ХI плазмы</t>
  </si>
  <si>
    <t>Factor Deficient Plasma XII/ Дефицитные по факторам ХII плазмы</t>
  </si>
  <si>
    <t xml:space="preserve">Factor XIII Antigen/ Фактор XIII Антиген (иммунологическое определение концентрации)  </t>
  </si>
  <si>
    <t xml:space="preserve">(70 tests), жидкий, готовый к использованию     </t>
  </si>
  <si>
    <t>Calibration Plasma/ Калибровочная плазма</t>
  </si>
  <si>
    <t xml:space="preserve"> 10х1 мл</t>
  </si>
  <si>
    <t>Normal Control Assayed/Unassayed/ Нормальный контроль</t>
  </si>
  <si>
    <t>INR Validate/Валидатор МНО Трехуровневый контроль качества точности определения МНО</t>
  </si>
  <si>
    <t xml:space="preserve"> для определения ПВ с помощью специального программного обеспечения</t>
  </si>
  <si>
    <t>ISI Calibrate/Калибратор МИЧ Набор из 4-х плазм для калибровки приборо-/реагентно-специфических показателей расчетного внутреннего МИЧ и среднего нормального ПВ с помощью специального программного обеспечения</t>
  </si>
  <si>
    <t>Specialist Test Control Level 1/ Контроль качества хромогенных исследований на антитромбин, плазминоген, ингибитор плазминогена,  протеин С и Фактор VIII,в области низких патологических значений, исследование Протеина S в диапазоне 50-60% и иследования фактора Виллебранда (Антиген, Активность и RCo) в диапазоне нормальных значений</t>
  </si>
  <si>
    <t>Specialist Test Control Level 2/ Контроль качества хромогенных исследований на антитромбин, плазминоген, ингибитор плазминогена,  протеин С и Фактор VIII,в области высоких патологических значений, исследование Протеина S и отдельных факторов свертывания (клоттинговым методом) в диапазоне 20-40% активности  и иследования фактора Виллебранда (Антиген, Активность и RCo) в диапазоне низких значений,  уровень 2</t>
  </si>
  <si>
    <t>LA Positive Control/ Контроль на волчаночный антикоагулянт. Положительный</t>
  </si>
  <si>
    <t>LA Negative Control/ Контроль на волчаночный антикоагулянт. Отрицательный</t>
  </si>
  <si>
    <t>Low Fibrinogen Control/ Фибриноген контроль, низкий уровень, 10х1 мл. Надежный маркер в области патологических значений, рекомендован для осуществления полной программы контроля качества</t>
  </si>
  <si>
    <t>D-Dimer HS 500 Controls/ Контроль Д-Димер Высокочувствительный 500, 2 уровня</t>
  </si>
  <si>
    <t>Homocysteine Controls/ Контроль  Гомоцистеин, 2 уровня</t>
  </si>
  <si>
    <t>6х1 мл</t>
  </si>
  <si>
    <t xml:space="preserve">HIT Controls/Контроль ГИТ, 2 уровня             </t>
  </si>
  <si>
    <t xml:space="preserve">6х3 мл                 </t>
  </si>
  <si>
    <t xml:space="preserve">LMW Heparin Controls/ Контроли низкомоллекулярного гепарина (анти-Xа), 10х1мл. 2 уровня          </t>
  </si>
  <si>
    <t xml:space="preserve"> 10х1мл. 2 уровня          </t>
  </si>
  <si>
    <t xml:space="preserve">UF Heparin Controls/ Контроли нефракционированного гепарина (анти-Xа) 10х1мл. 2 уровня               </t>
  </si>
  <si>
    <t xml:space="preserve"> 10х1мл. 2 уровня               </t>
  </si>
  <si>
    <t>FDP CALIBRATOR  HEMOSIL Калибратор для ПДФ (продукты деградации фибриногена/фибрина)</t>
  </si>
  <si>
    <t>FDP CONTROLS  HEMOSIL Контроль для ПДФ (продукты деградации фибриногена/фибрина)</t>
  </si>
  <si>
    <t>Heparin Calibrators/ Калибратор гепарина (анти-Xа), 3 уровня</t>
  </si>
  <si>
    <t xml:space="preserve"> 9х1 мл.</t>
  </si>
  <si>
    <t xml:space="preserve">Diluent ProClot/ ПроКлот Разбавитель </t>
  </si>
  <si>
    <t>1х100 мл (на 400 исследований) используется в качестве разбавителя при калибровке и проведения исследований набором ПроКлот/</t>
  </si>
  <si>
    <t xml:space="preserve">Sample Diluent/ Разбавитель образцов для калибровки определения ПВ и Фибриногена     </t>
  </si>
  <si>
    <t xml:space="preserve">1х100 мл (на 500 исследований)         </t>
  </si>
  <si>
    <t>Rinse solution (for ACL TOP Family)/ Промывочный раствор, используется в качестве промывающего раствора на коагулометрах серии ACL TOP (не содержит азид натрия)</t>
  </si>
  <si>
    <t xml:space="preserve">DILUENT  FACTOR / разбавитель факторов       </t>
  </si>
  <si>
    <t xml:space="preserve"> 1х100 мл (на 500 исследований)  используется для разведения образцов для калибровки определения ПВ, Фибриногена и исследования одиночных факторов свертывания. Также предназначен для разведения калибраторов контролей и плазмы пациентов при постановки хромогенных тестов на определение Антитромбина и Плазминогена.       </t>
  </si>
  <si>
    <t xml:space="preserve">Cleaning Solution (Clean A)/ Моющий раствор (А), 1х500 мл. Предназначен для тщательной промывки анализатора между исследованиями с целью предотвращения контаминации.   </t>
  </si>
  <si>
    <t xml:space="preserve">Cleaning Agent (Clean В)/ Моющий агент (В), 1х80 мл.     Предназначен для обеззараживания рабочей поверхности анализатора.   </t>
  </si>
  <si>
    <t xml:space="preserve">CUVETTES  ACL TOP/ Кюветы ACL TOP          </t>
  </si>
  <si>
    <t>CUP SAMPLE 2 ML  1000/PK/пробирки для образцов</t>
  </si>
  <si>
    <t xml:space="preserve">ЛОТ: Расходные материалы и реагенты к ТЭГ-5000 Тромбоэластографу </t>
  </si>
  <si>
    <t>Одноразовые кюветы и стержени</t>
  </si>
  <si>
    <t>20 шт. / уп</t>
  </si>
  <si>
    <t>Одноразовые кюветы и стержени с гепариназой</t>
  </si>
  <si>
    <t>20 шт. в/уп</t>
  </si>
  <si>
    <t>Каолин</t>
  </si>
  <si>
    <t>25 шт / уп</t>
  </si>
  <si>
    <t>Тест RapidTEG (РэпидТэг)</t>
  </si>
  <si>
    <t>14шт/упак</t>
  </si>
  <si>
    <t>Функциональный фибриноген</t>
  </si>
  <si>
    <t>15шт в упак</t>
  </si>
  <si>
    <t>Контроль качества уровень1</t>
  </si>
  <si>
    <t>12 туб в уп</t>
  </si>
  <si>
    <t>Контроль качества уровень2</t>
  </si>
  <si>
    <t>Кальция хлорид  0,2М</t>
  </si>
  <si>
    <t>5мл на 250 исслед</t>
  </si>
  <si>
    <t xml:space="preserve">ЛОТ: Реагенты и расходный материал на полуавтоматический коагулометр Coatron C-1, Coatron C-2
</t>
  </si>
  <si>
    <t xml:space="preserve">Одиночные кюветы  </t>
  </si>
  <si>
    <t>500шт/уп</t>
  </si>
  <si>
    <t xml:space="preserve">ЛОТ:Диагностические  тест - полосы  для автоматического  анализатора  мочи  " URISYS 1100 " </t>
  </si>
  <si>
    <t xml:space="preserve">Тест-полосы Комбур 10 тест  </t>
  </si>
  <si>
    <t>упаковка 100 тестов по 10 показателям в моче</t>
  </si>
  <si>
    <t>Контроль М50 (стрип)</t>
  </si>
  <si>
    <t>50 контрольных тестов</t>
  </si>
  <si>
    <t>Бумага термическая для мочевого анализатора</t>
  </si>
  <si>
    <t xml:space="preserve">ЧЛ 57 мм,термо  Paper Roll </t>
  </si>
  <si>
    <t>ЛОТ:Расходный материал к анализатору мочи "Уритек 101"</t>
  </si>
  <si>
    <t xml:space="preserve">тест полоски </t>
  </si>
  <si>
    <t xml:space="preserve">тест полоски 100 шт./уп. </t>
  </si>
  <si>
    <t>рол</t>
  </si>
  <si>
    <t xml:space="preserve">фискальная бумага </t>
  </si>
  <si>
    <t>ЛОТ:Расходный материал к анализатору мочи HTI CL-50</t>
  </si>
  <si>
    <t>Тест-полосы диагностические Р-1 (100 шт./уп.) к анализатору мочи HTI CL-50</t>
  </si>
  <si>
    <t>ЛОТ:Расходный материал к анализатору мочи "Uriscan Optima II", "Uriscan PRO-II"</t>
  </si>
  <si>
    <t>Тест-полосы"Uriscan "</t>
  </si>
  <si>
    <t xml:space="preserve">Тест-полоски Uriscan 2 ACR strip </t>
  </si>
  <si>
    <t xml:space="preserve">Тест-полоски Uriscan 11 ACR strip </t>
  </si>
  <si>
    <t>Контрольная моча URiTROL LEVEL I,II,III</t>
  </si>
  <si>
    <t xml:space="preserve">ЛОТ:Анализатор мочи DocUReader 2 Pro с регантами </t>
  </si>
  <si>
    <t>Тест-полоски LabStrip U11 Plus</t>
  </si>
  <si>
    <t>ЛОТ:Расходный материал к анализатору мочи PocketChem tm UA pu4010 </t>
  </si>
  <si>
    <t xml:space="preserve">Тест полоски </t>
  </si>
  <si>
    <t xml:space="preserve">Фискальная бумага </t>
  </si>
  <si>
    <t>ЛОТ: Реагенты  для мочевого анализатора UA66, Mindray</t>
  </si>
  <si>
    <t xml:space="preserve">Тест полосы U-11 по 11 показателям </t>
  </si>
  <si>
    <t>1упаковка в уп. 100 шт.</t>
  </si>
  <si>
    <t>ЛОТ: Реагенты и расходные материалы к автоматическому мочевому анализатору IRICELL2000,  BECKMAN  COULTER США.</t>
  </si>
  <si>
    <t>Тест-полоски IChem VELOCITY</t>
  </si>
  <si>
    <t>Набор калибраторов  CalChek, ( iChem Velocity CalChek kit)</t>
  </si>
  <si>
    <t>Моющий раствор,  2 Bottles per case/2 pack</t>
  </si>
  <si>
    <t>Контроли  CA/CB/CC ( IRISpec CA/CB/CC)</t>
  </si>
  <si>
    <t>IQ Ламина  ( IQ  Lamina, 2 Bottles per case)</t>
  </si>
  <si>
    <t>Калибратор ( IQ Calibrator Pack)</t>
  </si>
  <si>
    <t xml:space="preserve">Контроль/Фокус (IQ Control/Focus Pack  ) </t>
  </si>
  <si>
    <t xml:space="preserve">Ирис РазбавительИрис Разбавитель
(IRISDiluent   Pack)
Ирис Разбавитель
(IRISDiluent   Pack)4х475мл
Ирис Разбавитель
(IRISDiluent   Pack)4х475мл
</t>
  </si>
  <si>
    <t xml:space="preserve">Ирис Системный Очиститель (IRISSystemCleanser  Pack) </t>
  </si>
  <si>
    <t>ВлагоПоглотитель для  iChemVelocity</t>
  </si>
  <si>
    <t xml:space="preserve">Полоски диагностические </t>
  </si>
  <si>
    <t>ЛОТ:Расходный материал к Анализатору  мочи Mission U120,U500</t>
  </si>
  <si>
    <t>Mission Реагентные тест-полоски для анализа мочи 14C (14 параметров:ACS,GLU,BIL,KET,SG,BLO,PH,PRO,URO,NIT, LEU, ALB,CRE,CA)</t>
  </si>
  <si>
    <t>Mission Реагентные тест-полоски для анализа мочи 13CE (13параметров:ACS,GLU,BIL,KET,SG,BLO,PH,PRO,URO,NIT, LEU,ALB,CRE)</t>
  </si>
  <si>
    <t>Mission Реагентные тест-полоски для анализа мочи 11A (11 параметров:ACS,GLU,BIL,KET,SG,BLO,PH,PRO,URO,NIT,</t>
  </si>
  <si>
    <t>Mission Реагентные тест-полоски для анализа мочи 10U (10 параметров: GLU,BIL,KET,SG,BLO,PH,PRO,URO,NIT,LEU)</t>
  </si>
  <si>
    <t>Mission Реагентные тест-полоски для анализа мочи 9U (9 параметров: GLU,BIL,KET,SG,BLO,PH,PRO,URO,NIT)</t>
  </si>
  <si>
    <t>Контрольная жидкость в пробирке Mission</t>
  </si>
  <si>
    <t>Контрольная жидкость во флаконе Mission</t>
  </si>
  <si>
    <t>ЛОТ:Экспресс-анализатор мочи биохимический Clinitek status в комплекте с принадлежностями и реагентами</t>
  </si>
  <si>
    <t xml:space="preserve">Тест - полоски </t>
  </si>
  <si>
    <t>Multistix 10 SG 100 шт. для олуколичественного метода: удельный вес, pH значение, белок, глюкоза, кетоновые тела, лейкоциты, кровь, уробилиноген и качественного метода: билирубин, нитриты</t>
  </si>
  <si>
    <t xml:space="preserve">Контрольные тест - полоски </t>
  </si>
  <si>
    <t>Check-Stix Combo 25 шт.</t>
  </si>
  <si>
    <t>рулон</t>
  </si>
  <si>
    <t xml:space="preserve">Рулон бумаги для встроенного принтера </t>
  </si>
  <si>
    <t xml:space="preserve">термобумага для встроенного принтера </t>
  </si>
  <si>
    <t xml:space="preserve">ЛОТ:Расходные материалы к анализатору КЩС ABL80 без Glu (Basic)
</t>
  </si>
  <si>
    <t>Сенсорная кассета на 100 тестов/60 дней полная панель</t>
  </si>
  <si>
    <t>100 тестов/60 дней полная панель</t>
  </si>
  <si>
    <t xml:space="preserve"> Калибровочный блок для ABL 80 Basic</t>
  </si>
  <si>
    <t>Термобумага для принтера в рулоне (6 шт.)</t>
  </si>
  <si>
    <t xml:space="preserve"> (6 шт.)</t>
  </si>
  <si>
    <t xml:space="preserve">Шприцы Pico с сухим гепарином для взятия артериальной крови Pico50 объемом 2.0 мл (артериальные, без иглы, 1 коробка 100 штук) </t>
  </si>
  <si>
    <t xml:space="preserve">артериальные, без иглы, 1 коробка 100 штук) </t>
  </si>
  <si>
    <t>Шприцы Pico с сухим гепарином для взятия артериальной крови Pico70 объемами: 1.5 мл. и размерами игл 23Gx16mm (коробка 100 шт.)</t>
  </si>
  <si>
    <t>1.5 мл. и размерами игл 23Gx16mm (коробка 100 шт.)</t>
  </si>
  <si>
    <t>Раствор контроля качества Range+Qualicheck: уровень 1 (30 ампул)</t>
  </si>
  <si>
    <t>уровень 1 (30 ампул)</t>
  </si>
  <si>
    <t>Раствор контроля качества Range+Qualicheck: уровень 2 (30 ампул)</t>
  </si>
  <si>
    <t xml:space="preserve"> уровень 2 (30 ампул)</t>
  </si>
  <si>
    <t>Раствор контроля качества Range+Qualicheck: уровень 3 (30 ампул)</t>
  </si>
  <si>
    <t xml:space="preserve"> уровень 3 (30 ампул)</t>
  </si>
  <si>
    <t>Раствор контроля качества Range+Qualicheck: уровень 4 (30 ампул)</t>
  </si>
  <si>
    <t xml:space="preserve"> уровень 4 (30 ампул)</t>
  </si>
  <si>
    <t>ЛОТ:Расходные материалы к анализатору КЩС "АBL 800FLEX"</t>
  </si>
  <si>
    <t>Трубка насоса растворов</t>
  </si>
  <si>
    <t xml:space="preserve">Трубка для слива </t>
  </si>
  <si>
    <t>Трубка насоса для  электродных модулей</t>
  </si>
  <si>
    <t>Трубка насоса для морцлей электродов</t>
  </si>
  <si>
    <t>шт.</t>
  </si>
  <si>
    <t xml:space="preserve">Пластиковая прокладка </t>
  </si>
  <si>
    <t>Одноразовый пластиковый контейнер</t>
  </si>
  <si>
    <t>Фильтр вентилятора</t>
  </si>
  <si>
    <t>Филтр вентилятора</t>
  </si>
  <si>
    <t>короб</t>
  </si>
  <si>
    <t xml:space="preserve"> Мембраны  референтного электрода </t>
  </si>
  <si>
    <t xml:space="preserve">  Мембран  К (Калиевого ) электрода .</t>
  </si>
  <si>
    <t>Мембран  Калиевого электрода 4 шт.</t>
  </si>
  <si>
    <t xml:space="preserve">  Мембран Са ( Кальциевого ) электрода </t>
  </si>
  <si>
    <t>Мембран  Кальциевого  электрода 4 шт.</t>
  </si>
  <si>
    <t xml:space="preserve">  Мембраны CL  электрода  </t>
  </si>
  <si>
    <t>Мембраны CL  электрода 4 шт.</t>
  </si>
  <si>
    <t xml:space="preserve">  Мембраны Na ( натриевого ) электрода </t>
  </si>
  <si>
    <t xml:space="preserve"> Мембраны натриевого  электрода 4 шт.</t>
  </si>
  <si>
    <t xml:space="preserve"> Мембраны PCO2 коробка мембран</t>
  </si>
  <si>
    <t>PCO2 коробка мембран</t>
  </si>
  <si>
    <t xml:space="preserve"> Мембраны PO2 коробка мембран</t>
  </si>
  <si>
    <t>PO2 коробка мембран</t>
  </si>
  <si>
    <t xml:space="preserve"> Мембраны для Глюкозного электрода</t>
  </si>
  <si>
    <t>Глюкоза коробка мембран</t>
  </si>
  <si>
    <t xml:space="preserve"> Мембраны Lac (лактатного) электрода</t>
  </si>
  <si>
    <t>Lac коробка мембран</t>
  </si>
  <si>
    <t>pH-электрод</t>
  </si>
  <si>
    <t>рСО2-электрод</t>
  </si>
  <si>
    <t>рО2-электрод</t>
  </si>
  <si>
    <t>Референтный электрод</t>
  </si>
  <si>
    <t>Ca-электрод</t>
  </si>
  <si>
    <t>Cl-электрод</t>
  </si>
  <si>
    <t>K-электрод</t>
  </si>
  <si>
    <t>Na-электрод</t>
  </si>
  <si>
    <t>глюкозный электрод</t>
  </si>
  <si>
    <t>лактатный электрод</t>
  </si>
  <si>
    <t xml:space="preserve">Раствор гипохлорида </t>
  </si>
  <si>
    <t>Раствор гипохлорида, 100 мл</t>
  </si>
  <si>
    <t xml:space="preserve">Калибровочный раствор tHb </t>
  </si>
  <si>
    <t xml:space="preserve"> калибровочный раствор tHb в уп. 4 амп</t>
  </si>
  <si>
    <t>Контроль качества Auto cheеck-5 уровень 1</t>
  </si>
  <si>
    <t>Контроль качества Auto cheеck-5 уровень 1, 30 амп. в  упак.</t>
  </si>
  <si>
    <t>бл</t>
  </si>
  <si>
    <t>Контроль качества Auto cheеck-5 уровень 2</t>
  </si>
  <si>
    <t>Контроль качества Auto cheеck-5 уровень 2,  30 амп. в  упак.</t>
  </si>
  <si>
    <t>Контроль качества Auto cheеck-5 уровень 3</t>
  </si>
  <si>
    <t>Контроль качества Auto cheеck-5 уровень 3,  30 амп. в  упак.</t>
  </si>
  <si>
    <t>Контроль качества Auto cheеck-5 уровень 4</t>
  </si>
  <si>
    <t>Контроль качества Auto cheеck-5 уровень 4,  30 амп. в  упак.</t>
  </si>
  <si>
    <t xml:space="preserve">Очистной р-р </t>
  </si>
  <si>
    <t>Очистной р-р, 175 мл</t>
  </si>
  <si>
    <t xml:space="preserve">Калибровочный р-р №1 </t>
  </si>
  <si>
    <t>Калибровочный р-р №1, 200 мл</t>
  </si>
  <si>
    <t>Калибровочный р-р №2</t>
  </si>
  <si>
    <t>Калибровочный р-р №2, 200 мл</t>
  </si>
  <si>
    <t xml:space="preserve">Промывочный р-р </t>
  </si>
  <si>
    <t>Промывочный р-р, 600 мл</t>
  </si>
  <si>
    <t xml:space="preserve">Бал. </t>
  </si>
  <si>
    <t>Газ калибровочный 1</t>
  </si>
  <si>
    <t>Газ калибровочный 2</t>
  </si>
  <si>
    <t xml:space="preserve">Термобумага (Hermal paper) </t>
  </si>
  <si>
    <t>Термобумага (Hermal paper) 8 рул\кор</t>
  </si>
  <si>
    <t xml:space="preserve">Зонд входа </t>
  </si>
  <si>
    <t xml:space="preserve">Ловушка для сгустков для капилляров </t>
  </si>
  <si>
    <t xml:space="preserve">250 шт /уп </t>
  </si>
  <si>
    <t xml:space="preserve">Улавливатель сгустков крови для шприцов </t>
  </si>
  <si>
    <t>Улавливатель сгустков крови для капилляров</t>
  </si>
  <si>
    <t>Луер-АВТОСТОП-кап</t>
  </si>
  <si>
    <t>Пластиковые капилляры для забора крови ~110µI, ~130µI</t>
  </si>
  <si>
    <t>в комплект входит: 2 загглушки (200шт/уп) , палочки для перемешивания (200шт/уп), магнит,  капилляры 2,0х100мм, 100шт/уп</t>
  </si>
  <si>
    <t>Пластиковые капилляры для забора крови ~170µI</t>
  </si>
  <si>
    <t xml:space="preserve">Капилляры гепаринизированные </t>
  </si>
  <si>
    <t>с принадлежностями safeCLINITUBES - пластиковые, объемом-100 мкл.  (Уп.-250 шт.)</t>
  </si>
  <si>
    <t>Система для забора проб для анализа газов крови</t>
  </si>
  <si>
    <t>2 мл , 50шт/уп</t>
  </si>
  <si>
    <t>1 мл , 50шт/уп</t>
  </si>
  <si>
    <t>Система для забора артериальной  крови А-К-Fix</t>
  </si>
  <si>
    <t>50 шт/уп</t>
  </si>
  <si>
    <t xml:space="preserve">Шприцы PICO с сухим гепарином для взятия артериальной крови PICO50, </t>
  </si>
  <si>
    <t>объемом 2 мл., без иглы (Уп.-100 шт.)</t>
  </si>
  <si>
    <t xml:space="preserve">Шприцы PICO с сухим гепарином для взятия артериальной крови PICO70, </t>
  </si>
  <si>
    <t>объемом 1,5 мл. и размером иглы 23Gx16mm (Уп.-100 шт.)</t>
  </si>
  <si>
    <t>ЛОТ:Реагенты  для  анализатора  электролитов i-Smart 30 PRO</t>
  </si>
  <si>
    <t>i-Smart 30 PRO Картридж</t>
  </si>
  <si>
    <t xml:space="preserve"> 100 тестов/ 4 недели</t>
  </si>
  <si>
    <t xml:space="preserve">i-Smart 30 PRO Картридж </t>
  </si>
  <si>
    <t xml:space="preserve"> 200 тестов/ 4 недели</t>
  </si>
  <si>
    <t xml:space="preserve"> 300 тестов/ 4 недели</t>
  </si>
  <si>
    <t xml:space="preserve">ЛОТ:Реагенты  для  анализатора  электролитов  "Эсилайт"  кальциум  </t>
  </si>
  <si>
    <t>наб.</t>
  </si>
  <si>
    <t xml:space="preserve">Набор контроля качества </t>
  </si>
  <si>
    <t>Набор контроля качества 3 уровня (2815)</t>
  </si>
  <si>
    <t xml:space="preserve">Промывочный  набор  для ежедневной промывки </t>
  </si>
  <si>
    <t>Промывочный  набор  для ежедневной промывки (7118)</t>
  </si>
  <si>
    <t xml:space="preserve">Пакет реагентов    </t>
  </si>
  <si>
    <t>Пакет реагентов    800мл (2123)</t>
  </si>
  <si>
    <t xml:space="preserve">Электроды Kалия </t>
  </si>
  <si>
    <t>Электроды Kалия (2101)</t>
  </si>
  <si>
    <t xml:space="preserve">Электроды Натрия </t>
  </si>
  <si>
    <t>Электроды Натрия (2102)</t>
  </si>
  <si>
    <t xml:space="preserve">Электроды Кальция  </t>
  </si>
  <si>
    <t>Электроды Кальция (2150)</t>
  </si>
  <si>
    <t xml:space="preserve">Электроды РН </t>
  </si>
  <si>
    <t>Электроды РН (2151)</t>
  </si>
  <si>
    <t xml:space="preserve">Референтный электрод </t>
  </si>
  <si>
    <t>Референтный электрод (2152)</t>
  </si>
  <si>
    <t xml:space="preserve">Комплект трубок </t>
  </si>
  <si>
    <t>Комплект трубок (2100)</t>
  </si>
  <si>
    <t xml:space="preserve">Бумага для принтера  </t>
  </si>
  <si>
    <t>Бумага для принтера (2541)</t>
  </si>
  <si>
    <t xml:space="preserve">Клапан растворов  </t>
  </si>
  <si>
    <t>Клапан растворов (2108)</t>
  </si>
  <si>
    <t xml:space="preserve">Зонд пробы  </t>
  </si>
  <si>
    <t>Зонд пробы (2107)</t>
  </si>
  <si>
    <t>ЛОТ: Расходные материалы к анализатору газов крови, электролитов и метоболитов    GEM Premier 3000</t>
  </si>
  <si>
    <t xml:space="preserve">GEM 3K BG/HCT 075 TEST IQM 3WK CARTRIDGE
Картридж с iQM для исследования газов крови/гематокрита (3 недели)
</t>
  </si>
  <si>
    <t>На 75 исследований</t>
  </si>
  <si>
    <t xml:space="preserve">GEM 3K BG/ISE 075 TEST IQM 3WK CARTRIDGE
Картридж с iQM для исследования газов крови/гематокрита/электролитов (3недели)
</t>
  </si>
  <si>
    <t xml:space="preserve">GEM 3K BG/ISE/GL 075 TEST IQM CARTRIDGE
Картридж с iQM для исследования газов крови/гематокрита/электролитов/лактата/глюкозы
</t>
  </si>
  <si>
    <t xml:space="preserve">GEM 3K BG/HCT 075 TEST IQM 4WK CARTRIDGE
Картридж с iQM для исследования газов крови/гематокрита (4 недели)
</t>
  </si>
  <si>
    <t xml:space="preserve">GEM 3K BG/ISE 075 TEST iQM 4WK CARTRIDGE
Картридж с iQM для исследования газов крови/гематокрита/электролитов (4 недели
</t>
  </si>
  <si>
    <t xml:space="preserve">GEM 3K BG/HCT 150 TEST IQM CARTRIDGE
Картридж с iQM для исследования газов крови/гематокрита
</t>
  </si>
  <si>
    <t>На 150 исследований</t>
  </si>
  <si>
    <t xml:space="preserve">GEM 3K BG/ISE 150 TEST IQM CARTRIDGE
Картридж с iQM для исследования газов крови/гематокрита/электролитов
</t>
  </si>
  <si>
    <t xml:space="preserve">GEM 3K BG/ISE/GL 150 TEST IQM CARTRIDGE
Картридж с iQM для исследования газовкрови/гематокрита/электролитов/лактата/глюкозы
</t>
  </si>
  <si>
    <t xml:space="preserve">GEM 3K BG/HCT 300 TEST IQM CARTRIDGE
Картридж с iQM для исследования газов крови/гематокрита
</t>
  </si>
  <si>
    <t>На 300 исследований</t>
  </si>
  <si>
    <t xml:space="preserve">GEM 3K BG/ISE 300 TEST IQM CARTRIDGE
Картридж с iQM для исследования газов крови/гематокрита/электролитов
</t>
  </si>
  <si>
    <t xml:space="preserve">GEM 3K BG/ISE/GL 300 TEST IQM CARTRIDGE
Картридж с iQM для исследования газовкрови/гематокрита/электролитов/лактата/глюкозы
</t>
  </si>
  <si>
    <t>контроли GEM CVP GEM 3K 4X5X2.5ML</t>
  </si>
  <si>
    <t xml:space="preserve"> MULTIPAK</t>
  </si>
  <si>
    <t>контроли GEM CVP 1 GEM 3K 20X2.5ML</t>
  </si>
  <si>
    <t>(низкий уровень pH, pO2, pCO2, Na+, K+, Ca++, Глюкоза, лактат)</t>
  </si>
  <si>
    <t>контроли GEM CVP 2 GEM 3K 20X2.5ML</t>
  </si>
  <si>
    <t>(высокий уровень pH, pO2, pCO2, Na+, K+, Ca++, Глюкоза, лактат)</t>
  </si>
  <si>
    <t>контроли GEM CVP 3 GEM 3K 20X2.5ML</t>
  </si>
  <si>
    <t>(низкий уровень гематокрита)</t>
  </si>
  <si>
    <t>контроли GEM CVP 4 GEM 3K 20X2.5ML</t>
  </si>
  <si>
    <t>низкий уровень гематокрита)</t>
  </si>
  <si>
    <t xml:space="preserve">PRINTER PAPER  GEM 3000 5/PK
Бумага для принтера
</t>
  </si>
  <si>
    <t xml:space="preserve">HEPARIN.CAPILLARIES 170 µl/100 PCS Гепариновые капиляры
</t>
  </si>
  <si>
    <t xml:space="preserve">KIT CAPILLARI BG 170 PLASTICA (200PZ)
Крышечки для гепариновых капиляров
</t>
  </si>
  <si>
    <t>200 шт /уп</t>
  </si>
  <si>
    <t>Пластиковые капилляры для забора крови ~110µI</t>
  </si>
  <si>
    <t>в комплект входит: 2 загглушки, палочка для перемешивания, 100шт/уп</t>
  </si>
  <si>
    <t>Пластиковые капилляры для забора крови ~130µI</t>
  </si>
  <si>
    <t>в комплект входит: 2 за7глушки, палочка для перемешивания, 100шт/уп</t>
  </si>
  <si>
    <t>Лот : Расходные материалы к анализатору определения ионного и газового состава крови in vitro автоматическому Gem Premier 4000</t>
  </si>
  <si>
    <t>Картридж для определения BG/ISE/GL/COOX Картридж для исследования газов крови/гематокрита/оксиметрии/электролитов/глюкозы/молочной кислоты для Gem Premier 4000, 75 образцов</t>
  </si>
  <si>
    <t>Картридж для исследования газов крови/гематокрита/оксиметрии/электролитов/глюкозы/молочной кислоты для Gem Premier 4000, 75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</si>
  <si>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150 образцов</t>
  </si>
  <si>
    <t>Картридж для исследования газов крови/гематокрита/оксиметрии/электролитов/глюкозы/молочной кислоты для Gem Premier 4000, 150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</si>
  <si>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300 образцов</t>
  </si>
  <si>
    <t>Картридж для исследования газов крови/гематокрита/оксиметрии/электролитов/глюкозы/молочной кислоты для Gem Premier 4000, 300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</si>
  <si>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450 образцов</t>
  </si>
  <si>
    <t>Картридж для исследования газов крови/гематокрита/оксиметрии/электролитов/глюкозы/молочной кислоты для Gem Premier 4000, 450 образцов</t>
  </si>
  <si>
    <t>Картридж для определения BG/ISE/GL/COOX Картридж для исследования газов крови/гематокрита/оксиметрии/электролитов/глюкозы/молочной кислоты для Gem Premier 4000, 600 образцов</t>
  </si>
  <si>
    <t>Картридж для исследования газов крови/гематокрита/оксиметрии/электролитов/глюкозы/молочной кислоты для Gem Premier 4000, 600 образцов</t>
  </si>
  <si>
    <t>Картридж для определения BG/ISE/GL/COOX/BILI Картридж для исследования газов крови/гематокрита/оксиметрии/билирубина для Gem Premier 4000, 75 образцов</t>
  </si>
  <si>
    <t>Картридж для исследования газов крови/гематокрита/оксиметрии/билирубина для Gem Premier 4000, 75 образцов</t>
  </si>
  <si>
    <t>Картридж для определения BG/ISE/GL/COOX/BILI Картридж для исследования газов крови/гематокрита/оксиметрии/билирубина для Gem Premier 4000, 150 образцов</t>
  </si>
  <si>
    <t>Картридж для исследования газов крови/гематокрита/оксиметрии/билирубина для Gem Premier 4000, 150 образцов</t>
  </si>
  <si>
    <t>Картридж для определения BG/ISE/GL/COOX/BILIКартридж для исследования газов крови/гематокрита/оксиметрии/билирубина для Gem Premier 4000, 300 образцов</t>
  </si>
  <si>
    <t>Картридж для исследования газов крови/гематокрита/оксиметрии/билирубина для Gem Premier 4000, 300 образцов</t>
  </si>
  <si>
    <t>Картридж для определения BG/ISE/GL/COOX/BILI Картридж для исследования газов крови/гематокрита/оксиметрии/билирубина для Gem Premier 4000, 450 образцов</t>
  </si>
  <si>
    <t>Картридж для исследования газов крови/гематокрита/оксиметрии/билирубина для Gem Premier 4000, 450 образцов</t>
  </si>
  <si>
    <t>Картридж для определения BG/ISE/GL/COOX/BILIКартридж для исследования газов крови/гематокрита/оксиметрии/билирубина для Gem Premier 4000, 600 образцов</t>
  </si>
  <si>
    <t>Картридж для исследования газов крови/гематокрита/оксиметрии/билирубина для Gem Premier 4000, 600 образцов</t>
  </si>
  <si>
    <t>Калибровочный подтверждающий продукт, включающий параметры оксиметрии, уровень 1-GEM CVP (Calibration Valuation Product) Level 1 with CO-OX</t>
  </si>
  <si>
    <t xml:space="preserve"> контрольные материалы и принадлежности  10x1,8 мл +2 +8 С GEM CVP 2 WITH CO-OX GEM 4 K 10X1 </t>
  </si>
  <si>
    <t>Калибровочный подтверждающий продукт, включающий параметры оксиметрии, уровень 2-GEM CVP (Calibration Valuation Product) Level 2 with CO-OX</t>
  </si>
  <si>
    <t>Калибровочный подтверждающий продукт, включающий оценку гематокрита, уровень 3-GEM CVP (Calibration Valuation Product) Level 3 Hematocrit</t>
  </si>
  <si>
    <t xml:space="preserve"> контрольные материалы и принадлежности  10x1,8 мл +2 +8 С GEM CVP 2 WITH CO-OX GEM 4 K 10X2</t>
  </si>
  <si>
    <t>Калибровочный подтверждающий продукт, включающий оценку гематокрита, уровень 4-GEM CVP (Calibration Valuation Product) Level 3 Hematocrit</t>
  </si>
  <si>
    <t xml:space="preserve"> контрольные материалы и принадлежности  10x1,8 мл +2 +8 С GEM CVP 2 WITH CO-OX GEM 4 K 10X3</t>
  </si>
  <si>
    <t>Калибровочный подтверждающий продукт, включающий оценку билирубина, уровень 5-GEM CVP (Calibration Valuation Product) Level 5 tBili</t>
  </si>
  <si>
    <t xml:space="preserve"> контрольные материалы и принадлежности  10x1,8 мл +2 +8 С GEM CVP 2 WITH CO-OX GEM 4 K 10X4</t>
  </si>
  <si>
    <t>KIT CAPILLARI BG 170 PLASTICA (200PZ) Набор  гепариновых капилляров в комплекте</t>
  </si>
  <si>
    <t>200 штук в упаковке</t>
  </si>
  <si>
    <t>Бумага для принтера (5 роллов)- PRINTER PAPER</t>
  </si>
  <si>
    <t>5 роллов</t>
  </si>
  <si>
    <t xml:space="preserve">ЛОТ:Реагенты  и принадлежности для анализатора газов крови "EasyStat"    </t>
  </si>
  <si>
    <t xml:space="preserve">Комплект Электродов  </t>
  </si>
  <si>
    <t>Комплект Электродов (РО2,РСО2,рН,К+, Na++,Ca+,референсный)</t>
  </si>
  <si>
    <t>Бумага для принтера (6505)</t>
  </si>
  <si>
    <t xml:space="preserve">Промывочный раствор для ежедневной очистки </t>
  </si>
  <si>
    <t>Промывочный раствор для ежедневной очистки (7118)</t>
  </si>
  <si>
    <t xml:space="preserve">Трубки насоса </t>
  </si>
  <si>
    <t>Трубки насоса (7304)</t>
  </si>
  <si>
    <t xml:space="preserve">Модуль реагентов </t>
  </si>
  <si>
    <t>Модуль реагентов (7101)</t>
  </si>
  <si>
    <t xml:space="preserve">Контроль качества,уровень1  </t>
  </si>
  <si>
    <t>Контроль качества,уровень1 (6303)</t>
  </si>
  <si>
    <t xml:space="preserve">Контроль качества,уровень2  </t>
  </si>
  <si>
    <t>Контроль качества,уровень2 (6304)</t>
  </si>
  <si>
    <t xml:space="preserve">Контроль качества,уровень3  </t>
  </si>
  <si>
    <t>Контроль качества,уровень3 (6305)</t>
  </si>
  <si>
    <t xml:space="preserve">Набор капилляров  </t>
  </si>
  <si>
    <t>Набор капилляров (7303)</t>
  </si>
  <si>
    <t xml:space="preserve">ЛОТ:Расходные материалы к автоматическому анализатору электролитов " AVL 9180" </t>
  </si>
  <si>
    <t>Контейнер с реагентами FVL 9180</t>
  </si>
  <si>
    <t>Контейнер с реагентами АVL 9180</t>
  </si>
  <si>
    <t>Электрод  Калиевый -"AVL К+ electrode"</t>
  </si>
  <si>
    <t>Электрод натриевый "АVL NA+  electrode"</t>
  </si>
  <si>
    <t>Электород хлорный -"АVL  CL- electrode"</t>
  </si>
  <si>
    <t>Электрод кальциевый "AVL Ca+ electrode"</t>
  </si>
  <si>
    <t xml:space="preserve">Электрод референсный  </t>
  </si>
  <si>
    <t>Электрод референсный /9180/-0357</t>
  </si>
  <si>
    <t>Хаузинг референсного электрода</t>
  </si>
  <si>
    <t>Кондиционер натриевого электрода</t>
  </si>
  <si>
    <t xml:space="preserve">Набор трубок </t>
  </si>
  <si>
    <t>Набор трубок /electrolit analizer/</t>
  </si>
  <si>
    <t>Термобумага для прибора</t>
  </si>
  <si>
    <t>Термобумага для прибора, 5 роликов в упаковке</t>
  </si>
  <si>
    <t xml:space="preserve">Чистящий раствор  </t>
  </si>
  <si>
    <t>Чистящий раствор,125 мл</t>
  </si>
  <si>
    <t xml:space="preserve">Контрльный раствор  </t>
  </si>
  <si>
    <t>Контрльный раствор ISE-трол 3х10 амп. НС 0033</t>
  </si>
  <si>
    <t xml:space="preserve">ЛОТ:Реактивы для анализатора  газов крови "AVL OPTI CCA" </t>
  </si>
  <si>
    <t>уточнить снято ли из производства</t>
  </si>
  <si>
    <t xml:space="preserve">Кассета  Е-Са для опр. РН, РО2,РСО2, tHb, SО2, Na, K, Ca </t>
  </si>
  <si>
    <t>Картриджи Е-Са для опр. РН, РО2,РСО2, tHb, SО2, Na, K, Ca (ВР7560)25шт./уп.</t>
  </si>
  <si>
    <t xml:space="preserve">Газовый Баллончик с калибровочным газом </t>
  </si>
  <si>
    <t>Баллончик с калибровочным газом (ВР 7001)</t>
  </si>
  <si>
    <t xml:space="preserve">Контроли, 3 уровня, </t>
  </si>
  <si>
    <t>10 амп/уровень, рН/электролиты для OPTI LION</t>
  </si>
  <si>
    <t>tHb-Calibrator cassette</t>
  </si>
  <si>
    <t>BP7542 tHb-Calibrator cassette</t>
  </si>
  <si>
    <t>Стандарт кассета 1-го уровня</t>
  </si>
  <si>
    <t>Стандарт кассета 2-го уровня</t>
  </si>
  <si>
    <t>Стандарт кассета 3-го уровня</t>
  </si>
  <si>
    <t xml:space="preserve">ЛОТ:Наборы диагностических реагентов и принадлежности к анализатору OMNI C (Сobas121)  
</t>
  </si>
  <si>
    <t>Контрольный раствор Combitrol , уровень 1</t>
  </si>
  <si>
    <t>Контрольный раствор Combitrol , уровень 2</t>
  </si>
  <si>
    <t>Контрольный раствор Combitrol , уровень 3</t>
  </si>
  <si>
    <t>Калибровочный раствор С1 CALIBRATION SOLUTION C1</t>
  </si>
  <si>
    <t>Калибровочный раствор С2 CALIBRATION SOLUTION C2</t>
  </si>
  <si>
    <t>Калибровочный раствор С3 FLUID PACK C3</t>
  </si>
  <si>
    <t>03111571180 Микроэлектрод Cl Mic.E-trode Cl</t>
  </si>
  <si>
    <t>03111695180 Микроэлектрод PO2 Mic.E-trode pO2</t>
  </si>
  <si>
    <t>03111717180 Микроэлектрод РН Mic.E-trode pH</t>
  </si>
  <si>
    <t>Микроэлектрод: K    Mic.E-trode K+</t>
  </si>
  <si>
    <t>Микроэлектрод: pCO2   Mic.E-trode pCO2</t>
  </si>
  <si>
    <t>Микроэлектрод: референсный    Mic.E-trode REF</t>
  </si>
  <si>
    <t>Микроэлектрод: Са    Mic.E-trode Ca++</t>
  </si>
  <si>
    <t>Микроэлектрод:Na  Mic.E-trode Na+</t>
  </si>
  <si>
    <t>03260917184 S1 Промывающий раствор (2ед.) RINSE SOLUTION</t>
  </si>
  <si>
    <t xml:space="preserve">03110923035 HB калибратор </t>
  </si>
  <si>
    <t>03113353180 Бумага для принтера Paper roll for Pr. STP211-144</t>
  </si>
  <si>
    <t>Контейнер для отходов (1х2шт)W   Waste Container (2PCS)</t>
  </si>
  <si>
    <t>03056295001 Трубка для насоса PUMP TUBE cobas</t>
  </si>
  <si>
    <t>Воздушный фильтр Омни S/221</t>
  </si>
  <si>
    <t xml:space="preserve">ЛОТ:Наборы диагностических реагентов и принадлежности к КЩС анализатору(Сobas221)  </t>
  </si>
  <si>
    <t>Calcium Electrode - Электрод Ca</t>
  </si>
  <si>
    <t>Chloride Electrode - Электрод Cl</t>
  </si>
  <si>
    <t>Potassium Electrode -Электрод K</t>
  </si>
  <si>
    <t>Sodium Electrode - Электрод NA</t>
  </si>
  <si>
    <t>Электрод водородного показателя (1 шт)</t>
  </si>
  <si>
    <t>Электрод диоксида углерода (1 шт)</t>
  </si>
  <si>
    <t>Электрод кислорода в крови (1 шт)</t>
  </si>
  <si>
    <t>Reference Electrode -Референсный электрод</t>
  </si>
  <si>
    <t>SENSOR CONTACT (S-CON) -Сенсорный контакт (S-CON)</t>
  </si>
  <si>
    <t>OMNI MSS - REFERENCE CONTACT референсный контакт</t>
  </si>
  <si>
    <t>Dummy Electrode - Электрод Dummy</t>
  </si>
  <si>
    <t>CASSETTE GLU/LAC/UREA Кассета для определения GLU/LAC/UREA</t>
  </si>
  <si>
    <t>CASSETTE GLU/LAC Кассета для определения GLU/LAC</t>
  </si>
  <si>
    <t>CASSETTE GLU Кассета для определения GLU</t>
  </si>
  <si>
    <t>Очищающие растворы</t>
  </si>
  <si>
    <t>SOLUTION S1--S1 Промывающий раствор (2контейнера)</t>
  </si>
  <si>
    <t>SOLUTION S2-S2 Промывающий раствор</t>
  </si>
  <si>
    <t>SOLUTION S3/A-S3/A Промывающий раствор</t>
  </si>
  <si>
    <t>Раствор для удаления белков,1*125 мл</t>
  </si>
  <si>
    <t>HB CALIBRATOR HB калибратор</t>
  </si>
  <si>
    <t>Материалы для контроля качества</t>
  </si>
  <si>
    <t>COMBITROL TS+ L1 -Контрольный раствор, COMBITROL TS, уровень 1</t>
  </si>
  <si>
    <t>COMBITROL TS+ L2 -Контрольный раствор, COMBITROL TS, уровень 2</t>
  </si>
  <si>
    <t>COMBITROL TS+ L3 -Контрольный раствор, COMBITROL TS, уровень 3</t>
  </si>
  <si>
    <t>AUTOTROL TS PLUS, LEVEL 1,LEVEL2, LEVEL3</t>
  </si>
  <si>
    <t>COMBITROL PLUS B, LEVEL 1 Контрольный раствор, COMBITROL PLUS B, уровень 1</t>
  </si>
  <si>
    <t>COMBITROL PLUS B, LEVEL 2 Контрольный раствор, COMBITROL PLUS B, уровень 2</t>
  </si>
  <si>
    <t>COMBITROL PLUS B, LEVEL 3 Контрольный раствор, COMBITROL PLUS B, уровень 3</t>
  </si>
  <si>
    <t>AUTO-TROL Plus B, Level 1-Раствор для контрольного модуля AUTO-TROL Plus B, уровень 1</t>
  </si>
  <si>
    <t>AUTO-TROL Plus B, Level 2-Раствор для контрольного модуля AUTO-TROL Plus B, уровень 2</t>
  </si>
  <si>
    <t>AUTO-TROL Plus B, Level 3 -Раствор для контрольного модуля AUTO-TROL Plus B, уровень 3</t>
  </si>
  <si>
    <t>WASTE W - Бутыль для слива отходов</t>
  </si>
  <si>
    <t>ЛОТ:Реагенты и расходный материал к автоматическому биохимическому анализатору Cobas C 232</t>
  </si>
  <si>
    <t>Тест -полоски для  определения высокочувствительного   тропонина I</t>
  </si>
  <si>
    <t>10 тестов в уп</t>
  </si>
  <si>
    <t xml:space="preserve">ЛОТ:Наборы диагностических реагентов и принадлежности к анализатору «PATHFAST»  
</t>
  </si>
  <si>
    <t xml:space="preserve">Набор реагентов для количественного определения  Troponin I </t>
  </si>
  <si>
    <t>в упаковке 60 картриджей</t>
  </si>
  <si>
    <t xml:space="preserve">Набор реагентов для количественного определения D-Dimer </t>
  </si>
  <si>
    <t>Набор реагентов для количественного определения NT peoBNP</t>
  </si>
  <si>
    <t>Набор реагентов для количественного определения hs CRP</t>
  </si>
  <si>
    <t>Набор реагентов для количественного определения CK-MB</t>
  </si>
  <si>
    <t>Бумага для принтера к анализатору«PATHFAST»</t>
  </si>
  <si>
    <t>в упаковке 10 рулонов</t>
  </si>
  <si>
    <t>Наконечники для использования в анализаторе«PATHFAST»</t>
  </si>
  <si>
    <t>в упаковке 210 шт</t>
  </si>
  <si>
    <t xml:space="preserve">ЛОТ:Наборы диагностических реагентов и принадлежности к анализатору «NycoCard READER II»  
</t>
  </si>
  <si>
    <t xml:space="preserve">Гликозилированный гемоглобин  </t>
  </si>
  <si>
    <t xml:space="preserve"> NycoCardÒ HbA1c 24 теста</t>
  </si>
  <si>
    <t xml:space="preserve">Микроальбумин </t>
  </si>
  <si>
    <t xml:space="preserve"> NycoCardÒ U-Albumin 24 теста</t>
  </si>
  <si>
    <t>С-реактивныйбелок</t>
  </si>
  <si>
    <t>NycoCardÒ CRP S/P 48 тестов</t>
  </si>
  <si>
    <t xml:space="preserve"> D-Dimer Single Test    </t>
  </si>
  <si>
    <t>Тест система NycoCardÒ D-Dimer Single Test   24 теста</t>
  </si>
  <si>
    <t xml:space="preserve">Капилляры в тубусе 5 ml  </t>
  </si>
  <si>
    <t>Капилляры в тубусе 5 ml 200 шт</t>
  </si>
  <si>
    <t xml:space="preserve">Калибраторы NycoCard READER II (Calibration devices) </t>
  </si>
  <si>
    <t xml:space="preserve">Калибраторы NycoCard READER II (Calibration devices), 10 шт. в упаковке </t>
  </si>
  <si>
    <t>Лот:Реагенты  для  анализатора  КЩС EPOC</t>
  </si>
  <si>
    <t>Тесткарты  BGEM TEST CARDS</t>
  </si>
  <si>
    <t>Капилляры для забора крови Capillary Tubes 90мкл</t>
  </si>
  <si>
    <t>ЛоТ:Реагенты  для  автоматического   анализатора  NycoCard CRP</t>
  </si>
  <si>
    <t>Набор для определения С-реактивного белка</t>
  </si>
  <si>
    <t>ЛОТ:Реагенты  для  автоматических гематологических   анализаторов "Гемалюкс 19", "ВС-3000","ВС-3000 PLUS "</t>
  </si>
  <si>
    <t>канистра</t>
  </si>
  <si>
    <t xml:space="preserve">Изотонический раствор Diluent  </t>
  </si>
  <si>
    <t>Изотонический раствор Diluent 10л</t>
  </si>
  <si>
    <t>бут.</t>
  </si>
  <si>
    <t xml:space="preserve">Лизирующий реагент Lyse  </t>
  </si>
  <si>
    <t xml:space="preserve">Лизирующий реагент Lyse 1л </t>
  </si>
  <si>
    <t xml:space="preserve">Моющий раствор Rinse </t>
  </si>
  <si>
    <t>Моющий раствор Rinse 10л</t>
  </si>
  <si>
    <t xml:space="preserve">Энзиматический очиститель E-Z Cleanser  </t>
  </si>
  <si>
    <t>Энзиматический очиститель E-Z Cleanser 50 мл\бут.</t>
  </si>
  <si>
    <t xml:space="preserve">Очищающий раствор Probe Cleanser  </t>
  </si>
  <si>
    <t>Очищающий раствор Probe Cleanser 60мл</t>
  </si>
  <si>
    <t xml:space="preserve">Контрольная кровь  норма, высокий, низкий уровни  </t>
  </si>
  <si>
    <t xml:space="preserve">Контрольная кровь 3x2,5ml  </t>
  </si>
  <si>
    <t xml:space="preserve">Бумага для термопринтера </t>
  </si>
  <si>
    <t>49*30</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</si>
  <si>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</si>
  <si>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</si>
  <si>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</si>
  <si>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Очищающий раствор (50 мл/уп) CELLCLEAN CL-50</t>
  </si>
  <si>
    <t>Очищающий раствор (50 мл/уп) CELLCLEAN CL-50 Сильнощелочной очиститель, рН выше 12, содержащий гипохлорит натрия, используемый для удаления лизирующих реагентов, клеточных остатков и протеинов крови из гидравлической системы прибора.</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</si>
  <si>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</si>
  <si>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</si>
  <si>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Бумага ЧЛ 57 мм,термо  Paper Roll</t>
  </si>
  <si>
    <t>Входной фильтр SILENSER SLW-8A (SL-1/4)</t>
  </si>
  <si>
    <t>Контрольная кровь EightCheck-N 3WP NORMAL 1* 1/5ml (Регистрация в РК)</t>
  </si>
  <si>
    <t>Контрольная кровь EightCheck-N 3WP NORMAL 1* 1/5ml  Контрольная кровь (норма)  для проверки прецизионности и точности гематологических  анализаторов по 16 диагностическим и 6 сервисным параметрам.</t>
  </si>
  <si>
    <t>Контрольная кровь EightCheck-L 3WP LOW 1* 1/5ml (Регистрация в РК)</t>
  </si>
  <si>
    <t>Контрольная кровь EightCheck-L 3WP LOW 1* 1/5ml  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</si>
  <si>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Контрольная кровь EightCheck-H 3WP Nigh 1* 1/5ml (Регистрация в РК)</t>
  </si>
  <si>
    <t>Контрольная кровь EightCheck-H 3WP High 1* 1/5ml  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</si>
  <si>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 xml:space="preserve">ЛОТ: Реагенты  для  автоматического гематологического   анализатора                   "Sysmex XP-300" Япония </t>
  </si>
  <si>
    <t xml:space="preserve">Изотонический раствор  </t>
  </si>
  <si>
    <t xml:space="preserve">Очищающий раствор   </t>
  </si>
  <si>
    <t xml:space="preserve">Лизирующий раствор  </t>
  </si>
  <si>
    <t xml:space="preserve">Бумага для принтера анализатора </t>
  </si>
  <si>
    <t xml:space="preserve">ЛОТ: Реагенты  для  автоматического гематологического   анализатора                   "Sysmex XS-500 i" Япония </t>
  </si>
  <si>
    <t>Новый гематологический анализатор Sysmex</t>
  </si>
  <si>
    <t xml:space="preserve">Лизирующий раствор SULFOLYSER 1 x 500ML </t>
  </si>
  <si>
    <t xml:space="preserve">Лизирующий раствор STROMATOLYSER-4DS1x42ML </t>
  </si>
  <si>
    <t>Лизирующий раствор STROMATOLYSER-4DL1x2L</t>
  </si>
  <si>
    <t>Очищающий раствор 50 мл</t>
  </si>
  <si>
    <t>Очищающий раствор  (Reagent Code) (50 мл/уп) CELLCLEAN CL-50</t>
  </si>
  <si>
    <t xml:space="preserve">Контрольная кровь e-check 
1,5 mL x 1 ( уровень H) 
</t>
  </si>
  <si>
    <t xml:space="preserve">Контрольная кровь E-CHECK-H (XS) H, 1.5ml L3 </t>
  </si>
  <si>
    <t xml:space="preserve">Контрольная кровь e-check 
1,5 mL x 1 ( уровень N) 
</t>
  </si>
  <si>
    <t>Контрольная кровь E-CHECK-N (XS) N, 1.5ml  L2</t>
  </si>
  <si>
    <t xml:space="preserve">Контрольная кровь e-check 
1,5 mL x 1 ( уровень L) 
</t>
  </si>
  <si>
    <t xml:space="preserve"> Контрольная кровь E-CHECK-L (XS) L, 1.5ml  L1</t>
  </si>
  <si>
    <t>ЛОТ: Реагенты для  гематологического анализатора  Sysmex XN-1000</t>
  </si>
  <si>
    <t>CELLPACK DCL из комплекта Автоматический гематологический анализатор XN 10, XN 20 для систем XN-1000, XN-2000, XN-3000 +2 +35 C (Sysmex Corporation, ГЕРМАНИЯ)</t>
  </si>
  <si>
    <t xml:space="preserve">(Разбавитель цельной крови CELLPACK DCL ) </t>
  </si>
  <si>
    <t>SULFOLYSER  из комплекта Автоматический гематологический анализатор XN 10, XN 20 для систем XN-1000, XN-2000, XN-3000 +1 +30 С (Sysmex Corporation, ГЕРМАНИЯ)</t>
  </si>
  <si>
    <t>(Реагент для определения концетрации гемоглобина в крови)</t>
  </si>
  <si>
    <t>LYSERCELL WNR   из комплекта Автоматический гематологический анализатор XN 10, XN 20 для систем XN-1000, XN-2000, XN-3000 , t +2+35 C (Sysmex Corporation, ГЕРМАНИЯ)</t>
  </si>
  <si>
    <t>(Лизирующий реагент LYSERCELL WNR)</t>
  </si>
  <si>
    <t>LYSERCELL WDF   из комплекта Автоматический гематологический анализатор XN 10, XN 20 для систем XN-1000, XN-2000, XN-3000 +2 +35 C (Sysmex Corporation, ГЕРМАНИЯ)</t>
  </si>
  <si>
    <t xml:space="preserve"> (Лизирующий реагент LYSERCELL WDF)</t>
  </si>
  <si>
    <t>FLUOROCELL WNR  из комплекта Автоматический гематологический анализатор XN 10, XN 20 для систем XN-1000, XN-2000, XN-3000 +2 +35 C (Sysmex Corporation, ЯПОНИЯ)</t>
  </si>
  <si>
    <t>(Окрашивающий реагент FLUOROCELL WNR)</t>
  </si>
  <si>
    <t>FLUOROCELL WDF  из комплекта Автоматический гематологический анализатор XN 10, XN 20 для систем XN-1000, XN-2000, XN-3000 +2 +35 C (Sysmex Corporation, ЯПОНИЯ)</t>
  </si>
  <si>
    <t>(Окрашивающий реагент FLUOROCELL WDF)</t>
  </si>
  <si>
    <t>Cellclean из комплекта Автоматический гематологический анализатор серии  XN-L моделей  XN-350, XN- 450,  XN- 550 +1 +30 C (Sysmex Europe GMBH, ГЕРМАНИЯ)</t>
  </si>
  <si>
    <t xml:space="preserve"> (очищающий раствор Cellclean)</t>
  </si>
  <si>
    <t>XN Check L1   из комплекта Автоматический гематологический анализатор XN 10, XN 20 для систем XN-1000, XN-2000, XN-3000 +2 +8 С (Sysmex Corporation, США)</t>
  </si>
  <si>
    <t>(контрольная кровь XN Check L1)</t>
  </si>
  <si>
    <t>XN Check L2  из комплекта Автоматический гематологический анализатор XN 10, XN 20 для систем XN-1000, XN-2000, XN-3000 +2 +8 С (Sysmex Corporation, США)</t>
  </si>
  <si>
    <t>(Контрольная кровь XN Check L2)</t>
  </si>
  <si>
    <t>XN Check L3 из комплекта Автоматический гематологический анализатор XN 10, XN 20 для систем XN-1000, XN-2000, XN-3000 +2 +8 С (Sysmex Corporation, США)</t>
  </si>
  <si>
    <t xml:space="preserve"> (Контрольная кровь XN Check L3)</t>
  </si>
  <si>
    <t>ЛОТ:Автоматический гематологический анализатор Sysmex 550 серии XN-L</t>
  </si>
  <si>
    <t>CELLPACK DCL (Разбавитель цельной крови CELLPACK DCL ) из комплекта Автоматический гематологический анализатор XN 10, XN 20 для систем XN-1000, XN-2000, XN-3000 +2 +35 C (Sysmex Europe GMBH, ГЕРМАНИЯ )</t>
  </si>
  <si>
    <t>LYSERCELL WNR (Лизирующий реагент LYSERCELL WNR)  из комплекта Автоматический гематологический анализатор XN 10, XN 20 для систем XN-1000, XN-2000, XN-3000 , t +2+35 C (Sysmex Europe GMBH, ГЕРМАНИЯ )</t>
  </si>
  <si>
    <t>LYSERCELL WDF  (Лизирующий реагент LYSERCELL WDF)  из комплекта Автоматический гематологический анализатор XN-L моделей XN-350,  XN-450,  XN-550 2л +2 +35 C (Sysmex Europe GMBH, ГЕРМАНИЯ)</t>
  </si>
  <si>
    <t>FLUOROCELL WNR (Окрашивающий реагент FLUOROCELL WNR) из комплекта Автоматический гематологический анализатор XN 10, XN 20 для систем XN-1000, XN-2000, XN-3000 +2 +35 C (Sysmex Corporation, ЯПОНИЯ )</t>
  </si>
  <si>
    <t>FLUOROCELL WDF (Окрашивающий реагент FLUOROCELL WDF) из комплекта Автоматический гематологический анализатор XN 10, XN 20 для систем XN-1000, XN-2000, XN-3000 +2 +35 C (Sysmex Corporation, ЯПОНИЯ )</t>
  </si>
  <si>
    <t>XN Check L1 (контрольная кровь XN Check L1)  из комплекта Автоматический гематологический анализатор XN 10, XN 20 для систем XN-1000, XN-2000, XN-3000 +2 +8 С (Sysmex Corporation, США)</t>
  </si>
  <si>
    <t>XN Check L2 (Контрольная кровь XN Check L2) из комплекта Автоматический гематологический анализатор XN 10, XN 20 для систем XN-1000, XN-2000, XN-3000 +2 +8 С (Sysmex Corporation, США)</t>
  </si>
  <si>
    <t>XN Check L3 (Контрольная кровь XN Check L3) из комплекта Автоматический гематологический анализатор XN 10, XN 20 для систем XN-1000, XN-2000, XN-3000 +2 +8 С (Sysmex Corporation, США)</t>
  </si>
  <si>
    <t>Cellclean (очищающий раствор Cellclean), 50 мл  +1 +30 C (Sysmex Europe GMBH, ГЕРМАНИЯ)</t>
  </si>
  <si>
    <t>SULFOLYSER 1x500мл +1 +30 С (Sysmex Corporation, ЯПОНИЯ)</t>
  </si>
  <si>
    <t>ЛОТ:Реагенты для гематологического анализатора "МЕК6400""МЕК6500","МЕК6510", "МЕК7222"                                 Nihon Kohden Corporation,Япония</t>
  </si>
  <si>
    <t>Изотонический раствор Isotonac 4 (Isotonac 4), 20л</t>
  </si>
  <si>
    <t>20 л.</t>
  </si>
  <si>
    <t>Промывающий реагент Cleanac (Cleanac), 5л</t>
  </si>
  <si>
    <t>5 л.</t>
  </si>
  <si>
    <t>Лизирующий реагент Hemolynac 3N (Hemolynac 3N), 1л</t>
  </si>
  <si>
    <t>1 л.</t>
  </si>
  <si>
    <t>Очищающий реагент Cleanac 3 (Cleanac 3) - Гипохлорит, 1л</t>
  </si>
  <si>
    <t xml:space="preserve">Термопринтерная бумага для гематологических анализаторов серии МЕК с встроенным принтером </t>
  </si>
  <si>
    <t>Уп. (10 рул.)</t>
  </si>
  <si>
    <t xml:space="preserve">Контрольная кровь гематология MEK-3DL (низкий), MEK-3DN (нормальный), MEK-3DH (высокий) </t>
  </si>
  <si>
    <t>3*2ml (1L,1N,1H)                          на 3 субпопуляции.</t>
  </si>
  <si>
    <t xml:space="preserve">Контрольная кровь гематология MEK-5DL (низкий), MEK-5DN (нормальный), MEK-5DH (высокий) </t>
  </si>
  <si>
    <t>3*3ml (1L,1N,1H)                          на 5 субпопуляции.</t>
  </si>
  <si>
    <t>Калибратор MEK-Cal</t>
  </si>
  <si>
    <t>1 x 2ml</t>
  </si>
  <si>
    <t>Трубка для насоса</t>
  </si>
  <si>
    <t>1 шт.</t>
  </si>
  <si>
    <t>Фильтр</t>
  </si>
  <si>
    <t>Гемолинак (Hemolynac 5), 1 л.</t>
  </si>
  <si>
    <t xml:space="preserve">1 л, раствор для подсчета субпопуляции лейкоцитов. </t>
  </si>
  <si>
    <t>Полимерная суспензия</t>
  </si>
  <si>
    <t>ЛОТ:Реагенты для гематологического анализатора "Mithic18"</t>
  </si>
  <si>
    <t>Дилюент М-18( 20 л/кан)</t>
  </si>
  <si>
    <t>Лизирующий реагентМ 18(1000мл./бут.)</t>
  </si>
  <si>
    <t>изирующий реагентМ 18(1000мл./бут.)</t>
  </si>
  <si>
    <t xml:space="preserve">Энзиматический очиститель М 18 Сleaner(1000мл/бут)  </t>
  </si>
  <si>
    <t xml:space="preserve">Энзиматический очиститель М 18(1000мл/бут)  </t>
  </si>
  <si>
    <t>Моющий реагент (1000мл/бут)</t>
  </si>
  <si>
    <t xml:space="preserve">Моющий реагент </t>
  </si>
  <si>
    <t>Чистящий раствор FlushКХ 21N(1000 мл|/бут)</t>
  </si>
  <si>
    <t>чистящий р-р Flush KX 21N</t>
  </si>
  <si>
    <t xml:space="preserve">Кровь контрольная HAEM 8 CONTROL </t>
  </si>
  <si>
    <t>H высокий уровень , N средний уровень ,  L низкий урорвень  3*2,5 мл</t>
  </si>
  <si>
    <t>122*20</t>
  </si>
  <si>
    <t>ЛОТ: Расходные материалы для гематологического анализатора Quintus Boule Medical A.B. Швеция</t>
  </si>
  <si>
    <t>Изотонический разбавитель Quintus</t>
  </si>
  <si>
    <t>Изотонический разбавитель Quintus 20 литров ( до 384 тестов)</t>
  </si>
  <si>
    <t>Лизирующий раствор Quintus</t>
  </si>
  <si>
    <t>Лизирующий раствор Quintus 5 л ( до 714 тестов)</t>
  </si>
  <si>
    <t>Стоп – реагент для Quintus</t>
  </si>
  <si>
    <t>Стоп – реагент для Quintus 1 литр ( 1000 тестов)</t>
  </si>
  <si>
    <t xml:space="preserve">Контрольная кровь Boule Con 5-Diff Tri-level </t>
  </si>
  <si>
    <t>Контрольная кровь Boule Con 5-Diff Tri-level 3*3 мл</t>
  </si>
  <si>
    <t>Очищающий раствор Boule</t>
  </si>
  <si>
    <t>Очищающий раствор Boule( Гипохлорит 2,0%)</t>
  </si>
  <si>
    <t>Калибратор Boule Cal 5-Diff  Calibrator</t>
  </si>
  <si>
    <t>Калибратор Boule Cal 5-Diff  Calibrator 1х3 мл                     ( используется 1 раз в год после 1-го года эксплуатации)</t>
  </si>
  <si>
    <t>ЛОТ: Реагенты для гематологического анализатора Swelab Alfa</t>
  </si>
  <si>
    <t xml:space="preserve">Гематологический разбавитель </t>
  </si>
  <si>
    <t>Изотонический раствор (Alfa Ton) (21 кг) 900 циклов</t>
  </si>
  <si>
    <t xml:space="preserve">Гематологический лизирующий реагент </t>
  </si>
  <si>
    <t>Лизирующий раствор AlfaLyze 5 кг 900 циклов</t>
  </si>
  <si>
    <t>Реагенты Boule (контрольные образцы крови)</t>
  </si>
  <si>
    <t xml:space="preserve"> Boule Con N,L,H  1х4,5мл</t>
  </si>
  <si>
    <t>Реагенты Boule (комплект для очистки)</t>
  </si>
  <si>
    <t xml:space="preserve"> Boule Cleaning Kit, 3х450 мл</t>
  </si>
  <si>
    <t>Plastic Micropipettes</t>
  </si>
  <si>
    <t>10*100 шт</t>
  </si>
  <si>
    <t xml:space="preserve">Реагенты Boule </t>
  </si>
  <si>
    <t xml:space="preserve"> Boule Cal (калибратор 1х3 мл)</t>
  </si>
  <si>
    <t>ЛОТ:Расходные материалы и реагенты к СОЭ анализатору   "Ves-Matic"</t>
  </si>
  <si>
    <t xml:space="preserve">Пробирки к автоматическому СОЭ анализатору </t>
  </si>
  <si>
    <t>черная крышка, вакуумные, наполнитель -цитрат натрия,100 шт/уп</t>
  </si>
  <si>
    <t>ЛОТ:Расходные материалы и реагенты к анализатору   "MicroCC-20",  "MicroCC-60"</t>
  </si>
  <si>
    <t>кан</t>
  </si>
  <si>
    <t>Дилюент изотонический разбавитель 20л,Драйпак(HTI Diluent 20l,Drypack)</t>
  </si>
  <si>
    <t xml:space="preserve"> изотонический разбавитель 20л,Драйпак(HTI Diluent 20l,Drypack)</t>
  </si>
  <si>
    <t>Лизирующий раствор(HTI Lytic Reagent 1l)</t>
  </si>
  <si>
    <t>раствор лизирующий (Lytic Reagent 1l)</t>
  </si>
  <si>
    <t>Ферментативный очиститель 1л.,Драйпак(HTI Enzymatic 1l,Drypack)</t>
  </si>
  <si>
    <t>Раствор срочной очистки 50мл  РК-ИМН-5 №010208 от 03.09.2012г.</t>
  </si>
  <si>
    <t>Контрольная кровь Para 12 Extend 3х2,5ml(1L,1N,1H)</t>
  </si>
  <si>
    <t>Микровета 200ЭДТА</t>
  </si>
  <si>
    <t>50шт/уп</t>
  </si>
  <si>
    <t>ЛОТ:Расходные материалы и реагенты к анализатору   "MicroCC-18"</t>
  </si>
  <si>
    <t>Лизирующий реагент(CyMet 111 Diff ERMA) 0,5л</t>
  </si>
  <si>
    <t>раствор лизирующий Су Меt 500</t>
  </si>
  <si>
    <t>Чистящий раствор (ProClean) 5л</t>
  </si>
  <si>
    <t xml:space="preserve"> раствор интенсивный Proclean</t>
  </si>
  <si>
    <t>Контрольная кровь 3х4 5ml 3-Diff Cjntrol Low/Normal/High</t>
  </si>
  <si>
    <t>реагенты Boule(контрольные образцы крови 3х4,5мм</t>
  </si>
  <si>
    <t>Интенсивный чистящий раствор (Hypochlorite 0,5%,improved),1л</t>
  </si>
  <si>
    <t>Интенсивный чистящий раствор Hypochlorite 1л</t>
  </si>
  <si>
    <t xml:space="preserve">ЛОТ:Реагенты для биохимических анализаторов ВА 88А, BS-120, BS-200, Mindray.
</t>
  </si>
  <si>
    <t>Альбумин (ALB) (Метод с бромкрезоловым-зеленым)</t>
  </si>
  <si>
    <t>4*40 Количество тестов 490</t>
  </si>
  <si>
    <t>Щелочная фосфатаза (ЩФ) (Кинетический, модифицированный УФ метод )</t>
  </si>
  <si>
    <t>4*35+2*18 Количество тестов 600</t>
  </si>
  <si>
    <t>Аланин-аминотрансфераза (АЛТ) (Кинетический, УФ Метод)</t>
  </si>
  <si>
    <t>Альфа-Амилаза (AMY) (Кинетический, УФ метод)</t>
  </si>
  <si>
    <t>1*38+1*10, Количество тестов 150</t>
  </si>
  <si>
    <t>Аспартатаминотрансфераза (АСТ) (Кинетический, УФ Метод)</t>
  </si>
  <si>
    <t>4*35+2*18, Количество тестов 600</t>
  </si>
  <si>
    <t>Прямой билирубин Bil-D(метод VOX)</t>
  </si>
  <si>
    <t>4*35+2*18,  Количество тестов 430</t>
  </si>
  <si>
    <t>Общий билирубин Bil-T (Метод VOX)</t>
  </si>
  <si>
    <t>4*35+2*18, Количество тестов 400</t>
  </si>
  <si>
    <t>Кальций (Ca) (Колориметрический метод (Арсеназо lll))</t>
  </si>
  <si>
    <t>4*40, Количество тестов 490</t>
  </si>
  <si>
    <t>Креатинкиназа (Кинетический, УФ Метод)</t>
  </si>
  <si>
    <t>2*40+1*20,Количество тестов 330</t>
  </si>
  <si>
    <t>Креатинкиназа (Миокардиальный изофермент)</t>
  </si>
  <si>
    <t>2*40+1*20, Количество тестов 330</t>
  </si>
  <si>
    <t>Креатинин CREA-J (Модифицированный метод Яффе)</t>
  </si>
  <si>
    <t>3*35+3*35, Количество тестов 520</t>
  </si>
  <si>
    <t>С-реактивный белок (СРБ) (Метод нефелометрии)</t>
  </si>
  <si>
    <t>1*40+1*10, Количество тестов 150</t>
  </si>
  <si>
    <t>Гамма-глутамилтрансфераза (ГГТ) (Кинетический метод Szasz, стандартный кинетический УФ метод)</t>
  </si>
  <si>
    <t>Глюкоза Glu-GodPap (Глюкозидазный метод)</t>
  </si>
  <si>
    <t>4*40+2*20, Количество тестов 560</t>
  </si>
  <si>
    <t>Холестерин липопротеинов высокой плотности (ЛПВП-холестерин)</t>
  </si>
  <si>
    <t>1*40+1*14, Количество тестов 150</t>
  </si>
  <si>
    <t>Холестерин липопротеинов низкой плотности (ЛПНП-холестирин)</t>
  </si>
  <si>
    <t>Общий холестерин (ТС) (конечная точка, холестеролоксидаза-пероксидаза)</t>
  </si>
  <si>
    <t>Липопротеин (а) (ЛП(а)) (Метод нефелометрии)</t>
  </si>
  <si>
    <t>2*32+1*8, Количество тестов 180</t>
  </si>
  <si>
    <t xml:space="preserve">Лактатдегидрогеназа (LDH) (IFCC Метод) </t>
  </si>
  <si>
    <t>4*35+2*18, Количество тестов 500</t>
  </si>
  <si>
    <t>Магний (Mg) (Ксилидил-синий  (магоновый) метод)</t>
  </si>
  <si>
    <t>4*40, Количество тестов  490</t>
  </si>
  <si>
    <t>Преальбумин (Метод нефелометрии)</t>
  </si>
  <si>
    <t>1*40+1*15, Количество тестов 160</t>
  </si>
  <si>
    <t>Фосфор (P) (Фосфомолибдатный метод)</t>
  </si>
  <si>
    <t>4*40,Количество тестов 490</t>
  </si>
  <si>
    <t>Триглицерид (ТГ) (Ферментативный колориметрический тест)</t>
  </si>
  <si>
    <t>Общий белок (Биуретовый метод)</t>
  </si>
  <si>
    <t>4*40, Количество тестов 730</t>
  </si>
  <si>
    <t>Мочевая кислота (UA) (уриказно-пероксидазный метод)</t>
  </si>
  <si>
    <t>Мочевина (UREA)</t>
  </si>
  <si>
    <t>4*35+2*18,Количество тестов 410</t>
  </si>
  <si>
    <t>Железо (Fe)</t>
  </si>
  <si>
    <t>Количество тестов 260</t>
  </si>
  <si>
    <t>Ревматоидный Фактор (RF)</t>
  </si>
  <si>
    <t>1×40+1×15, Количество тестов 200</t>
  </si>
  <si>
    <t xml:space="preserve">Антистрептолизин  (ASO) </t>
  </si>
  <si>
    <t>1×40+1×40, Количество тестов 180</t>
  </si>
  <si>
    <t>Раствор контроля качества, норма (N)</t>
  </si>
  <si>
    <t>10*5мл</t>
  </si>
  <si>
    <t>Раствор контроля качества, патология (P)</t>
  </si>
  <si>
    <t>Контрольный раствор для липидов, норма (N)</t>
  </si>
  <si>
    <t>6*3мл</t>
  </si>
  <si>
    <t>Контрольный раствор для липидов, патология (P)</t>
  </si>
  <si>
    <t>Контрольный раствор для преальбумина, норма и патология (N и P)</t>
  </si>
  <si>
    <t>3*1мл+3*1мл</t>
  </si>
  <si>
    <t>Контрольный раствор для специфических белков, норма (N)</t>
  </si>
  <si>
    <t>5*1мл</t>
  </si>
  <si>
    <t>Контрольный раствор для специфических белков, патология (Р)</t>
  </si>
  <si>
    <t>Контрольный раствор для холестирина липопротеинов низкой и высокой плотности, патология (P)</t>
  </si>
  <si>
    <t>4*3мл</t>
  </si>
  <si>
    <t>Контрольный раствор для креатинкиназы, миокардиального изофермента, норма (N)</t>
  </si>
  <si>
    <t>Контрольный раствор для креатинкиназы, миокардиального изофермента, патология (P)</t>
  </si>
  <si>
    <t>Контрольный раствор для липопротеина (а), норма и патология  (N и P)</t>
  </si>
  <si>
    <t>2*1мл+2*1мл</t>
  </si>
  <si>
    <t>Мультикалибровочный стандарт</t>
  </si>
  <si>
    <t>10×3 мл, ALB,ALP,ALT,AMY,AST,DB-DSA, DB-VOX, TB-DSA, TB-VOX, Ca, TC, CK, Crea-Jaff, Crea-S, GLU-HK, GLU-O,GGT, HBDH, LDH-L, Mg, P, TP, TG, Urea, UA, No  - TBA.</t>
  </si>
  <si>
    <t>Калибровочный стандарт для липидов</t>
  </si>
  <si>
    <t>5×1 мл, HDLC, LDLC</t>
  </si>
  <si>
    <t>Калибровочный стандарт для специфических белков</t>
  </si>
  <si>
    <t>5×1 мл, C3,C4,CRP, IgA, IgG, IgM</t>
  </si>
  <si>
    <t>Калибровочный стандарт для преальбумина</t>
  </si>
  <si>
    <t>3×1 мл, PA</t>
  </si>
  <si>
    <t>Калибровочный стандарт для Липопротеина (а)</t>
  </si>
  <si>
    <t>3×1 мл, LPA</t>
  </si>
  <si>
    <t>Калибровочный стандарт для креатинкиназы миокардиального изофермента</t>
  </si>
  <si>
    <t>3×1 мл, CK-MB</t>
  </si>
  <si>
    <t>Щелочной раствор acid</t>
  </si>
  <si>
    <t>500мл</t>
  </si>
  <si>
    <t>Кюветы BS 200</t>
  </si>
  <si>
    <t>1000шт</t>
  </si>
  <si>
    <t>Кюветы BS 120</t>
  </si>
  <si>
    <t xml:space="preserve">ЛОТ:Реагенты для биохимического анализатора "MIURA" </t>
  </si>
  <si>
    <t>Альбумин-Ново (Миура)</t>
  </si>
  <si>
    <t xml:space="preserve">Набор реагентов для фотометрического определения альбумина в сыворотке и плазме крови (метод с бромкрезоловым зеленым) </t>
  </si>
  <si>
    <t>Амилаза-Ново (Миура)</t>
  </si>
  <si>
    <t xml:space="preserve">Набор реагентов для определения активности альфа-амилазы в сыворотке крови и моче (кинетический метод, субстрат CNP-олигосахарид). </t>
  </si>
  <si>
    <t xml:space="preserve">АЛТ-УФ-Ново жидкая форма (Миура) </t>
  </si>
  <si>
    <t xml:space="preserve">Набор реагентов для определения активности аланинаминотрансферазы в сыворотке, плазме  крови (УФ-кинетический  метод без пиридоксальфосфата, IFCC). </t>
  </si>
  <si>
    <t xml:space="preserve">АСТ-УФ-Ново жидкая форма (Миура) </t>
  </si>
  <si>
    <t xml:space="preserve">Набор реагентов для определения активности аспартатаминотрансферазы в сыворотке, плазме  крови (УФ-кинетический  метод без пиридоксальфосфата, IFCC). </t>
  </si>
  <si>
    <t>Протеин-Ново (Миура)</t>
  </si>
  <si>
    <t xml:space="preserve">Набор реагентов для определения общего белка в сыворотке и плазме крови (биуретовый метод). </t>
  </si>
  <si>
    <t>Билирубин общий-Ново-А (Миура)</t>
  </si>
  <si>
    <t xml:space="preserve">Набор реагентов для определения общего билирубина в сыворотке и плазме крови с калибратором (DPD-метод  с  3,5-дихлорфенилдиазониевой солью).  </t>
  </si>
  <si>
    <t>Билирубин конъюгированный-Ново-А (Миура, 200)</t>
  </si>
  <si>
    <t xml:space="preserve">Набор реагентов для определения конъюгированного (прямого) билирубина в сыворотке  крови  с калибратором (метод  с диазотированной сульфаниловой кислотой). </t>
  </si>
  <si>
    <t>Гамма-ГТ-Ново (Миура)</t>
  </si>
  <si>
    <t xml:space="preserve">Набор реагентов для определения активности гамма-глутамилтрансферазы в сыворотке, плазме крови (кинетический метод Зейца). </t>
  </si>
  <si>
    <t>Глюкоза-Ново (Миура, 250)</t>
  </si>
  <si>
    <t>Набор реагентов  для определения  глюкозы в крови и моче  (глюкозооксидазный  метод GOD-PAP)</t>
  </si>
  <si>
    <t>Триглицериды-Ново жидкая форма (Миура)</t>
  </si>
  <si>
    <t xml:space="preserve">Набор реагентов для определения триглицеридов в сыворотке, плазме крови (ферментативный метод GPO-PAP). </t>
  </si>
  <si>
    <t>Глюкоза-УФ-Ново (Миура, 250)</t>
  </si>
  <si>
    <t>Набор реагентов для определения  глюкозы в сыворотке, плазме крови и моче (УФ-гексокиназный  метод)</t>
  </si>
  <si>
    <t>Креатинин-Ново-А (биреагент) (Миура, 240)</t>
  </si>
  <si>
    <t>Набор реагентов для определения креатинина в сыворотке, плазме крови и моче (кинетический метод Яффе с движущейся холостой пробой и компенсацией)</t>
  </si>
  <si>
    <t>ЛДГ-УФ-Ново (Миура, 240)</t>
  </si>
  <si>
    <t>Набор реагентов для определения активности лактатдегидрогеназы в сывортоке и плазме крови (УФ-кинетический метод, SFBC)</t>
  </si>
  <si>
    <t>Мочевая кислота-Ново (жидкая форма) ( Миура, 160)</t>
  </si>
  <si>
    <t>Набор реагентов для определения концентрации мочевой кислоты в сыворотке, плазме крови и моче. (ферментативный колориметрический метод)</t>
  </si>
  <si>
    <t>Мочевина-УФ-Ново жидкая форма (Миура, 240)</t>
  </si>
  <si>
    <t>Набор реагентов для опредления мочевины в сыворотке крови и моче (УФ-кинетический уреазно-глутаматдегидрогеназный метод</t>
  </si>
  <si>
    <t>Щелочная фосфатаза-Ново жидкая форма (Миура, 240)</t>
  </si>
  <si>
    <t>Набор реагентов для определения активности щелочной фосфатазы в сыворотке и плазме крови (кинетический метод, субстрат pNpp, ДЭА-буфер DGKC)</t>
  </si>
  <si>
    <t>Холестерин-Ново (Миура, 250)</t>
  </si>
  <si>
    <t>Набор реагентов для определения  общего холестерина в сыворотке и плазме  крови (ферментативный метод CHOD-PAP)</t>
  </si>
  <si>
    <t>Хлориды-Ново (Миура)</t>
  </si>
  <si>
    <t>Набор реагентов для определения хлоридов в сыворотке, плазме крови и моче (метод с роданидом (тиоцианатом) ртути)</t>
  </si>
  <si>
    <t xml:space="preserve">Промывочный раствор </t>
  </si>
  <si>
    <t>уп/2флпоставляется в комплекте Р3140000335</t>
  </si>
  <si>
    <t> Системный раствор  для автоматического биохимического </t>
  </si>
  <si>
    <t>1000 мл</t>
  </si>
  <si>
    <t> Мультипромывочный раствор для автоматического </t>
  </si>
  <si>
    <t>100 мл</t>
  </si>
  <si>
    <t>Раствор для промывки кювет (для автоматического биохимического </t>
  </si>
  <si>
    <t>Раствор для промывки пробозаборника автоматического </t>
  </si>
  <si>
    <t>6флх20мл</t>
  </si>
  <si>
    <t xml:space="preserve">Зонд для отбора проб </t>
  </si>
  <si>
    <t xml:space="preserve">Галогеновая лампа </t>
  </si>
  <si>
    <t xml:space="preserve">ЛОТ:Реагенты для биохим. анализатора "Sapphire 350" </t>
  </si>
  <si>
    <t>Набор промывающих и чистящих растворов «S350  Wash Kit» для биохимического анализатора Sapphire-350   производства   «Audit Diagnostics»</t>
  </si>
  <si>
    <t>Раствори для промывки
 биохимического анализатора</t>
  </si>
  <si>
    <t>ЛОТ:Реагенты к анализатору Spotchem биохимического анализатора ( с тест полосами)</t>
  </si>
  <si>
    <t>SPOTCHEM II Glucose - Реагент для определения глюкозы</t>
  </si>
  <si>
    <t>25 тестов/уп</t>
  </si>
  <si>
    <t>SPOTCHEM II UricAcid - Реагент для определения мочевой кислоты</t>
  </si>
  <si>
    <t>SPOTCHEM II TotalCholesterol - Реагент для определения общего холестерина</t>
  </si>
  <si>
    <t>SPOTCHEM II Triglyceride - Реагент для определения триглицеридов</t>
  </si>
  <si>
    <t>SPOTCHEM II BloodUreaNitrogen - Реагент для определения мочевины</t>
  </si>
  <si>
    <t>SPOTCHEM II TotalBilirubin - Реагент для определения общего билирубина</t>
  </si>
  <si>
    <t>SPOTCHEM II Calcium - Реагент для определения кальция</t>
  </si>
  <si>
    <t>SPOTCHEM II TotalProtein - Реагент для определения общего белка</t>
  </si>
  <si>
    <t>SPOTCHEM II Albumin - Реагент для определения альбумина</t>
  </si>
  <si>
    <t>SPOTCHEMⅡGOT/AST - Реагент для определения  ГОТ/АСТ</t>
  </si>
  <si>
    <t>SPOTCHEMⅡGPT/ALT - Реагент для определения  ГПТ/АЛТ</t>
  </si>
  <si>
    <t>SPOTCHEMⅡLDH - Реагент для определения ЛДГ</t>
  </si>
  <si>
    <t>SPOTCHEMⅡCPK - Реагент для определения креатинкиназы</t>
  </si>
  <si>
    <t>SPOTCHEM II Amylase -  Реагент для определения амилазы</t>
  </si>
  <si>
    <t>SPOTCHEMⅡGGT - Реагент для определения ГГТ</t>
  </si>
  <si>
    <t>SPOTCHEMⅡALP - Реагент для определения щелочной фосфотазы</t>
  </si>
  <si>
    <t>SPOTCHEM II Creatinine - Реагент для определения креатинина</t>
  </si>
  <si>
    <t>SPOTCHEM II Fructosamine - Реагент для определения фруктозамина</t>
  </si>
  <si>
    <t>SPOTCHEM II Inorganic Phosphorus  -Реагент для определения фосфора</t>
  </si>
  <si>
    <t>SPOTCHEM II Magnesium - Реагент для определения Магния</t>
  </si>
  <si>
    <t xml:space="preserve">SPOTCHEM II HDL-Cholesterol - Реагент для определения холестерина высокой плотности   </t>
  </si>
  <si>
    <t xml:space="preserve">SPOTCHEM II Liver-1 - Реагент для определения набора тестов ПЕЧЕНОЧНЫЙ (ЛДГ, альбумин, ACT, АЛТ, общий белок, общий билирубин) </t>
  </si>
  <si>
    <t xml:space="preserve">SPOTCHEMⅡSTAT-1 - Реагент для определения набора тестов СРОЧНЫЙ  (ЛДГ, КФК, ACT, АЛТ, мочевина, общий билирубин) </t>
  </si>
  <si>
    <t xml:space="preserve">SPOTCHEMⅡPANEL-1 - Реагент для определения набора тестов Панель-1  (ACT, АЛТ, мочевина, глюкоза, холестерин, общий билирубин) </t>
  </si>
  <si>
    <t xml:space="preserve">SPOTCHEMⅡPANEL-2  - Реагент для определения набора тестов Панель-2  (ЛДГ, альбумин, общий белок, мочевая кислота, кальций, триглицериды) </t>
  </si>
  <si>
    <t xml:space="preserve">SPOTCHEMⅡHeart-2 - Реагент для определения набора тестов СЕРДЕЧНЫЙ-2  (ЛДГ, КФК, ACT, общий белок, мочевина, холестерин) </t>
  </si>
  <si>
    <t xml:space="preserve">SPOTCHEMⅡKidney-2 -Реагент для определения набора тестов ПОЧЕЧНЫЙ-2  (креатинин, альбумин, общий белок, мочевая кислота, мочевина) </t>
  </si>
  <si>
    <t>CALIBRATORⅡKIT  - Мультикалибратор</t>
  </si>
  <si>
    <t>2фл х 3мл/упак</t>
  </si>
  <si>
    <t xml:space="preserve">CALIBRATION CHEK - Контрольная сыворотка </t>
  </si>
  <si>
    <t>4 фл/3 мл</t>
  </si>
  <si>
    <t xml:space="preserve">Кюветы для образцов сыворотки </t>
  </si>
  <si>
    <t>500 шт/упак</t>
  </si>
  <si>
    <t>Кюветы для образцов цельной крови</t>
  </si>
  <si>
    <t>100 шт/упак</t>
  </si>
  <si>
    <t>CENTRIFUGETUBE – Пробирки для центрифугирования</t>
  </si>
  <si>
    <t>100шт/компл</t>
  </si>
  <si>
    <t>TIP SET  - Наконечники для дозатора</t>
  </si>
  <si>
    <t>ЛОТ:Раcходный материал для  биохимического  анализатора "А-15",  "А-25" BioSystems, Испания.</t>
  </si>
  <si>
    <t>(ALT/GPT) 5х50мл (флаконы адаптированные под планшет анализатора)</t>
  </si>
  <si>
    <t>(AST/GOT) 5х50мл  (флаконы адаптированные под планшет анализатора)</t>
  </si>
  <si>
    <t>АлАТ (20+80мл) энзиматический кинетический метод</t>
  </si>
  <si>
    <t>АсАТ (20+80мл) энзиматический кинетический метод</t>
  </si>
  <si>
    <t>a-AMYLASE PANCREATIC 5х20мл  (флаконы адаптированные под планшет анализатора)</t>
  </si>
  <si>
    <t>а-АМИЛАЗА EPS, 120мл</t>
  </si>
  <si>
    <t>ЩЕЛОЧНАЯ ФОСФОТАЗА 250мл</t>
  </si>
  <si>
    <t>γ-ГТП 1х50мл</t>
  </si>
  <si>
    <t>LACTATE DEHYDROGENASE (LDH) 5х50мл  (флаконы адаптированные под планшет анализатора)</t>
  </si>
  <si>
    <t xml:space="preserve">C-REACTIVE PROTEIN (CRP) 1х50мл (количественный) турбидиметрия </t>
  </si>
  <si>
    <t>C-REACTIVE PROTEIN (CRP) STANDARD 1х1мл</t>
  </si>
  <si>
    <t xml:space="preserve">RHEUMATOID FACTORS (RF) 1х50  (количественный) турбидиметрия </t>
  </si>
  <si>
    <t>RHEUMATOID FACTORS (RF) STANDARD 1х3 мл</t>
  </si>
  <si>
    <t xml:space="preserve">TRANSFERRIN TURBIDIMETRY 1х50  </t>
  </si>
  <si>
    <t>CALCIUM-ARSENAZO 10х50  (флаконы адаптированные под планшет анализатора)</t>
  </si>
  <si>
    <t>PHOSPHORUS 2х50  (флаконы адаптированные под планшет анализатора)</t>
  </si>
  <si>
    <t>PROTEIN  (TOTAL) 10х50  (флаконы адаптированные под планшет анализатора)</t>
  </si>
  <si>
    <t xml:space="preserve">ГЛЮКОЗА 2х100 мл. </t>
  </si>
  <si>
    <t>ГЛЮКОЗА 10х50 мл  (флаконы адаптированные под планшет анализатора)</t>
  </si>
  <si>
    <t>BILIRUBIN (DIRECT) 5х50 мл  (флаконы адаптированные под планшет анализатора)</t>
  </si>
  <si>
    <t>BILIRUBIN (TOTAL) 5х50 мл  (флаконы адаптированные под планшет анализатора)</t>
  </si>
  <si>
    <t>БИЛИРУБИН (ОБЩИЙ+ПРЯМОЙ) 250+250мл</t>
  </si>
  <si>
    <t>КРЕАТИНИН 5х10 (с CRIMI (креатининиминогидролазой) и GLDH (гдутаматдегидрогеназой) без пикриновой кислоты)</t>
  </si>
  <si>
    <t>КРЕАТИНИН 10х50  (флаконы адаптированные под планшет анализатора)</t>
  </si>
  <si>
    <t>ХОЛЕСТЕРИН 10х50  (флаконы адаптированные под планшет анализатора)</t>
  </si>
  <si>
    <t>CHOLESTEROL HDL Direct 4х20мл  (флаконы адаптированные под планшет анализатора)</t>
  </si>
  <si>
    <t>CHOLESTEROL LDL Direct 4х20мл  (флаконы адаптированные под планшет анализатора)</t>
  </si>
  <si>
    <t>CHOLESTEROL CTANDART HDL/LDL 1х1мл</t>
  </si>
  <si>
    <t xml:space="preserve">ТРИГЛИЦЕРИДЫ 2х50мл </t>
  </si>
  <si>
    <t>ТРИГЛИЦЕРИДЫ 10х50мл  (флаконы адаптированные под планшет анализатора)</t>
  </si>
  <si>
    <t>МОЧЕВИНА 5х50мл  (флаконы адаптированные под планшет анализатора)</t>
  </si>
  <si>
    <t>МОЧЕВИНА 2х50мл</t>
  </si>
  <si>
    <t>СК-NAC 5х10мл</t>
  </si>
  <si>
    <t>СК-МВ 5х10мл</t>
  </si>
  <si>
    <t>ЖЕЛЕЗО 1х100мл</t>
  </si>
  <si>
    <t xml:space="preserve">КАЛИЙ  1х 50 мл  </t>
  </si>
  <si>
    <t>МОЧЕВАЯ КИСЛОТА 2х50</t>
  </si>
  <si>
    <t>CREATININE (4x50 мл)  (флаконы адаптированные под планшет анализатора)</t>
  </si>
  <si>
    <t>Гликолизированный гемоглобин</t>
  </si>
  <si>
    <t>Пробозаборник А-25 BioSystems</t>
  </si>
  <si>
    <t>REACTION ROTOR (Роторы метаакрилатные 120 ячеек)</t>
  </si>
  <si>
    <t>BOTTLE OF CONCENTRATE LIQUID SYSTEM (1L)Системный раствор 1л</t>
  </si>
  <si>
    <t>BOTTLE OF WASHING SOLUTION (1L.)Промывочный раствор 1л</t>
  </si>
  <si>
    <t>BOTTL.WITH STOPPER 20ml Емкость пластиковая 20 мл</t>
  </si>
  <si>
    <t>BOTTL.WITH STOPPER 50ml Емкость пластиковая 50 мл</t>
  </si>
  <si>
    <t>BOTTL.WITH STOPPER50ml Емкость пластиковая 50 мл</t>
  </si>
  <si>
    <t>Кюветы для образцов Sample Wells (1000 units) BioSystems</t>
  </si>
  <si>
    <t>Лампа галогеновая для б/х анализатора А-25</t>
  </si>
  <si>
    <t>Мультикалибратор лиофильно высушенный для б/х анализатора А-25  5*5мл</t>
  </si>
  <si>
    <t xml:space="preserve">ЛОТ :Анализатор биохимический-турбидиметрический ВА400 
</t>
  </si>
  <si>
    <t xml:space="preserve">АЛАНИНАМИНОТРАНСФЕРАЗА из комплекта Анализатор биохимический -турбидиметрический  ВА400 , BioSystems S.A., ИСПАНИЯ </t>
  </si>
  <si>
    <t xml:space="preserve">8х60мл+8х15мл  t+2 +8 С </t>
  </si>
  <si>
    <t xml:space="preserve">АЛЬБУМИН  из комплекта Анализатор биохимических-турбидиметрический ВА400 , BioSystems S.A., ИСПАНИЯ </t>
  </si>
  <si>
    <t xml:space="preserve">10х60мл  t+2 +8 С </t>
  </si>
  <si>
    <t xml:space="preserve">ЩЕЛОЧНАЯ ФОСФАТАЗА АМП из комплекта Анализатор биохимический-турбидиметрический ВА400   , BioSystems S.A., ИСПАНИЯ </t>
  </si>
  <si>
    <t>4х60мл+4х15мл  t+2 +8 С</t>
  </si>
  <si>
    <t xml:space="preserve">АЛЬФА-АМИЛАЗА ПРЯМАЯ из комплекта Анализатор биохимических-турбидиметрический ВА400 , BioSystems S.A., ИСПАНИЯ </t>
  </si>
  <si>
    <t>8х20мл t +2 +8C</t>
  </si>
  <si>
    <t xml:space="preserve">АЛЬФА-АМИЛАЗА EPS из комплекта Анализатор биохимический -турбидиметрический  ВА400   , BioSystems S.A., ИСПАНИЯ </t>
  </si>
  <si>
    <t>2х60мл+2х15мл  t+2 +8 С</t>
  </si>
  <si>
    <t xml:space="preserve">АЛЬФА-АМИЛАЗА ПАНКРЕАТИЧЕСКАЯ из комплекта Анализатор биохимический - турбидиметрический  ВА400, BioSystems S.A., ИСПАНИЯ </t>
  </si>
  <si>
    <t xml:space="preserve"> 150мл  t +2 +8 С </t>
  </si>
  <si>
    <t xml:space="preserve">АСПАРТАТМИНОТРАНСФЕРАЗА  из комплекта Анализатор биохимический -турбидиметрический ВА400 , BioSystems S.A., ИСПАНИЯ </t>
  </si>
  <si>
    <t xml:space="preserve"> 8х60мл+8х15мл   t+2 +8 С </t>
  </si>
  <si>
    <t xml:space="preserve">БИЛИРУБИН (ПРЯМОЙ) из комплекта Анализатор биохимический -турбидиметрический ВА400 , BioSystems S.A., ИСПАНИЯ </t>
  </si>
  <si>
    <t>300мл  t+15 +30 С</t>
  </si>
  <si>
    <t xml:space="preserve">БИЛИРУБИН (ОБЩИЙ) из комплекта Анализатор биохимический -турбидиметрический ВА400   BioSystems S.A., ИСПАНИЯ </t>
  </si>
  <si>
    <t>8x60мл+8х15мл  t +15 +30 С,</t>
  </si>
  <si>
    <t xml:space="preserve">ХОЛЕСТЕРИН  из комплекта Анализатор биохимический - турбидиметрический ВА 400  , BioSystems S.A., ИСПАНИЯ </t>
  </si>
  <si>
    <t>10х60мл  t+2 +8 С</t>
  </si>
  <si>
    <t xml:space="preserve">HDL-ХОЛЕСТЕРИН  из комплекта Анализатор биохимический- турбидиметрический ВА400  , BioSystems S.A., ИСПАНИЯ </t>
  </si>
  <si>
    <t>2x60мл+2х20мл t+2 +8С</t>
  </si>
  <si>
    <t xml:space="preserve">LDL- ХОЛЕСТЕРИН из комплекта Анализатор биохимический- турбидиметрический ВА400  , BioSystems S.A., ИСПАНИЯ </t>
  </si>
  <si>
    <t>2x60мл+2х20мл  t+2 +8 С</t>
  </si>
  <si>
    <t xml:space="preserve">КРЕАТИНКИНАЗА (СК) из комплекта Анализатор биохимический- турбидиметрический ВА400  , BioSystems S.A., ИСПАНИЯ </t>
  </si>
  <si>
    <t>2x60мл+2х15мл   t+2 +8 С</t>
  </si>
  <si>
    <t xml:space="preserve">КРЕАТИНИН из комплекта Анализатор биохимический-турбидиметрический ВА400  BioSystems S.A., ИСПАНИЯ </t>
  </si>
  <si>
    <t>2x60+2x20мл t +2 +8 C,</t>
  </si>
  <si>
    <t xml:space="preserve">КРЕАТИНИН из комплекта Анализатор биохимический-турбидиметрический ВА400  , BioSystems S.A., ИСПАНИЯ </t>
  </si>
  <si>
    <t>600мл (10х60мл) t +15 +30 С</t>
  </si>
  <si>
    <t xml:space="preserve">ФЕРРИТИН из комплекта Анализатор биохимический-турбидиметрический ВА400  , BioSystems S.A., ИСПАНИЯ </t>
  </si>
  <si>
    <t>120 мл +2 +8 С</t>
  </si>
  <si>
    <t xml:space="preserve">ФИБРИНОГЕН из комплекта Анализатор биохимический-турбидиметрический ВА400, , BioSystems S.A., ИСПАНИЯ </t>
  </si>
  <si>
    <t>2х60мл+2х15мл  t+2 +8 C</t>
  </si>
  <si>
    <t xml:space="preserve">ГАММА-ГЛУТАМИЛТРАНСФЕРАЗА из комплекта Анализатор биохимический-турбидиметрический ВА400   BioSystems S.A., ИСПАНИЯ </t>
  </si>
  <si>
    <t>4x60мл+4х15мл t+2 +8 С,</t>
  </si>
  <si>
    <t xml:space="preserve">ГЛЮКОЗА из комплекта Анализатор биохимический-турбидиметрический ВА400  , BioSystems S.A., ИСПАНИЯ </t>
  </si>
  <si>
    <t xml:space="preserve">10х60 мл t+2 +8 С </t>
  </si>
  <si>
    <t xml:space="preserve">ГЛЮКОЗА из комплекта Анализатор биохимический-турбидиметрически ВА400  , BioSystems S.A., ИСПАНИЯ </t>
  </si>
  <si>
    <t>4x60+4x15 мл +2 +8 С</t>
  </si>
  <si>
    <t xml:space="preserve">ИММУНОГЛОБУЛИН A из комплекта Анализатор биохимический-турбидиметрический ВА400   , BioSystems S.A., ИСПАНИЯ </t>
  </si>
  <si>
    <t>2х60мл +2 +8 С</t>
  </si>
  <si>
    <t xml:space="preserve">ИММУНОГЛОБУЛИН G   из комплекта Анализатор биохимический-турбидиметрический ВА400  , BioSystems S.A., ИСПАНИЯ </t>
  </si>
  <si>
    <t xml:space="preserve">2х60мл +2 +8 С </t>
  </si>
  <si>
    <t xml:space="preserve">ИММУНОГЛОБУЛИН M из комплекта Анализатор биохимический-турбидиметрический ВА400   , BioSystems S.A., ИСПАНИЯ </t>
  </si>
  <si>
    <t xml:space="preserve">ЖЕЛЕЗО  (ФЕРРОЗИН) из комплекта Анализатор биохимический-турбидиметрический ВА400  , BioSystems S.A., ИСПАНИЯ </t>
  </si>
  <si>
    <t xml:space="preserve">ЛАКТАТДЕГИДРОГЕНАЗА  из комплекта  Анализатор биохимический-турбидиметрический ВА400  , BioSystems S.A., ИСПАНИЯ </t>
  </si>
  <si>
    <t>8х60мл+8х15мл  t+2 +8 С</t>
  </si>
  <si>
    <t xml:space="preserve">ЛИПАЗА из комплекта  Анализатор биохимический-турбидиметрический ВА400   , BioSystems S.A., ИСПАНИЯ </t>
  </si>
  <si>
    <t xml:space="preserve"> 2х50мл+1х20мл  t+2 +8 С</t>
  </si>
  <si>
    <t xml:space="preserve">МАГНИЙ  из комплекта Анализатор биохимический-турбидиметрический ВА400  , BioSystems S.A., ИСПАНИЯ </t>
  </si>
  <si>
    <t xml:space="preserve">Фосфор, из комплекта Анализатор биохимический-турбидиметрический ВА400  , BioSystems S.A., ИСПАНИЯ </t>
  </si>
  <si>
    <t>4х60мл+2х50мл t +15 +30 С</t>
  </si>
  <si>
    <t xml:space="preserve">ОБЩИЙ БЕЛОК, из комплекта Анализатор биохимический-турбидиметрический ВА400 , BioSystems S.A., ИСПАНИЯ </t>
  </si>
  <si>
    <t>10х60мл t +15 +30 С</t>
  </si>
  <si>
    <t xml:space="preserve">ТРИГЛИЦЕРИДЫ из комплекта Анализатор биохимический-турбидиметрический ВА400 , BioSystems S.A., ИСПАНИЯ </t>
  </si>
  <si>
    <t xml:space="preserve">10х60мл t+2 +8 С </t>
  </si>
  <si>
    <t xml:space="preserve">МОЧЕВИНА из комплекта Анализатор биохимический-турбидиметрический ВА400, , BioSystems S.A., ИСПАНИЯ </t>
  </si>
  <si>
    <t xml:space="preserve"> 600 мл  t+2 +8 С</t>
  </si>
  <si>
    <t xml:space="preserve">МОЧЕВАЯ КИСЛОТА из комплекта Анализатор биохимический-турбидиметрический ВА400, BioSystems S.A., ИСПАНИЯ </t>
  </si>
  <si>
    <t xml:space="preserve"> 600мл t +2 +8,</t>
  </si>
  <si>
    <t xml:space="preserve">КАЛЬЦИЙ АРСЕНАЗО из комплекта Анализатор биохимический-турбидиметрический ВА400,  BioSystems S.A., ИСПАНИЯ </t>
  </si>
  <si>
    <t>10x60 мл +2 +8 С ,</t>
  </si>
  <si>
    <t xml:space="preserve">ALBUMIN (MICROALBUMINURIA) из комплекта Анализатор биохимический-турбидиметрический ВА400  </t>
  </si>
  <si>
    <t>300 мл</t>
  </si>
  <si>
    <t xml:space="preserve">ALKALINE PHOSPHATASE (ALP)-DEA из комплекта Анализатор биохимический-турбидиметрический ВА400  </t>
  </si>
  <si>
    <t>300 мл  t+2 +8 С</t>
  </si>
  <si>
    <t xml:space="preserve">ALKALINE PHOSPHATASE (ALP)-AMP из комплекта Анализатор биохимический-турбидиметрический ВА400  </t>
  </si>
  <si>
    <t xml:space="preserve">Alpha-1 Microglubulin из комплекта Анализатор биохимический-турбидиметрический ВА400 </t>
  </si>
  <si>
    <t xml:space="preserve"> 120  мл  t+2 +8 С</t>
  </si>
  <si>
    <t xml:space="preserve">Alpha-1-ACID GLYCOPROTEIN из комплекта Анализатор биохимический-турбидиметрический ВА400  </t>
  </si>
  <si>
    <t>150  мл  t+2 +8 С</t>
  </si>
  <si>
    <t xml:space="preserve">ANTI-STREPTOLYSIN O (ASO)  из комплекта Анализатор биохимический-турбидиметрический ВА400  </t>
  </si>
  <si>
    <t>2x60мл+2х15мл  t+2 +8С</t>
  </si>
  <si>
    <t xml:space="preserve">ANTITHROMBIN III из комплекта Анализатор биохимический-турбидиметрический ВА400  </t>
  </si>
  <si>
    <t xml:space="preserve">APOLIPOPROTEIN A-I (APO A-I) из комплекта Анализатор биохимический-турбидиметрический ВА400  </t>
  </si>
  <si>
    <t xml:space="preserve">APOLIPOPROTEIN B (APO B) из комплекта Анализатор биохимический-турбидиметрический ВА400  </t>
  </si>
  <si>
    <t xml:space="preserve">Beta2-MICROGLOBULIN из комплекта Анализатор биохимический-турбидиметрический ВА400  </t>
  </si>
  <si>
    <t xml:space="preserve">Carbon Dioxide (CO2) из комплекта Анализатор биохимический-турбидиметрический ВА400  </t>
  </si>
  <si>
    <t>120  мл  t+2 +8 С</t>
  </si>
  <si>
    <t xml:space="preserve">COMPLEMENT COMPONENT C3 из комплекта Анализатор биохимический -турбидиметрический ВА400, </t>
  </si>
  <si>
    <t>120мл, +2 +8 С</t>
  </si>
  <si>
    <t xml:space="preserve">COMPLEMENT COMPONENT C4 из комплекта Анализатор биохимический - турбидиметрический ВА400 </t>
  </si>
  <si>
    <t xml:space="preserve">C-REACTIVE PROTEIN (CRP), из комплекта Анализатор биохимический-турбидиметрический ВА400 </t>
  </si>
  <si>
    <t xml:space="preserve">C-REACTIVE PROTEIN-hs (CRP-hs)  из комплекта Анализатор биохимический-турбидиметрический ВА400 </t>
  </si>
  <si>
    <t>150 мл</t>
  </si>
  <si>
    <t xml:space="preserve">CREATINE KINASE-MB (CK-MB) из комплекта Анализатор биохимический-турбидиметрический ВА400 </t>
  </si>
  <si>
    <t xml:space="preserve"> 150  мл  t+2 +8 С</t>
  </si>
  <si>
    <t xml:space="preserve">HEMOGLOBIN A1C-TURBI (HbA1C-TURBI) из комплекта Анализатор биохимический-турбидиметрический ВА400  </t>
  </si>
  <si>
    <t>1x60мл+1x 15 мл, t+15 +30 С</t>
  </si>
  <si>
    <t xml:space="preserve">IRON-FERROZINE из комплекта Анализатор биохимический-турбидиметрический ВА400 </t>
  </si>
  <si>
    <t xml:space="preserve">LACTATE DEHYDROGENASE (LDH)  IFCC из комплекта  Анализатор биохимический-турбидиметрический ВА400 </t>
  </si>
  <si>
    <t>600 мл  t+2 +8 С</t>
  </si>
  <si>
    <t xml:space="preserve">PREALBUMIN,  из комплекта Анализатор биохимический - турбидиметрический ВА400 </t>
  </si>
  <si>
    <t xml:space="preserve">PROTEIN (URINE) из комплекта Анализатор биохимический-турбидиметрический ВА400  </t>
  </si>
  <si>
    <t>340  мл  t+2 +8 С</t>
  </si>
  <si>
    <t xml:space="preserve">RHEUMATOID FACTORS (RF) из комплекта Анализатор биохимический-турбидиметрический ВА400  </t>
  </si>
  <si>
    <t xml:space="preserve">TRANSFERRINиз комплекта Анализатор биохимический-турбидиметрический ВА400  </t>
  </si>
  <si>
    <t>2x60 мл  t+2 +8 С</t>
  </si>
  <si>
    <t>TRIGLYCERIDES из комплекта Анализатор биохимический-турбидиметрический ВА400</t>
  </si>
  <si>
    <t xml:space="preserve"> 10х60мл t+2 +8 С</t>
  </si>
  <si>
    <t xml:space="preserve">CALCIUM CRESOLPHTHALEIN из комплекта Анализатор биохимический-турбидиметрический ВА400    </t>
  </si>
  <si>
    <t xml:space="preserve"> 600  мл  t+2 +8 С  </t>
  </si>
  <si>
    <t xml:space="preserve">CARBON DIOXIDE (CO2) из комплекта Анализатор биохимический-турбидиметрический ВА400  </t>
  </si>
  <si>
    <t xml:space="preserve">120  мл  t+2 +8 С    </t>
  </si>
  <si>
    <t xml:space="preserve">FIBRINOGEN из комплекта Анализатор биохимический-турбидиметрический ВА400  </t>
  </si>
  <si>
    <t xml:space="preserve">4x60 + 4x15 мл  t+2 +8 С  </t>
  </si>
  <si>
    <t xml:space="preserve">            Контроли и калибраторы</t>
  </si>
  <si>
    <t xml:space="preserve">Холестерин HDL/LDL калибратор, CHORESTEROL HDL/LDL CALIBRATOR из комплекта Анализатор биохимический автоматический А15 произвольного доступа   , BioSystems S.A. </t>
  </si>
  <si>
    <t>1x1мл +2 +8 С</t>
  </si>
  <si>
    <t xml:space="preserve">Гемоглобин А1С контроль (норма), HEMOGLOBIN A1C CONTROL (NORMAL)  из комплекта Анализатор биохимический автоматический А15 произвольного доступа  , BioSystems </t>
  </si>
  <si>
    <t>1x0,5мл t   t +2 +8 С</t>
  </si>
  <si>
    <t xml:space="preserve">Набор реагентов биохимических ALBUMIN (URINE) STANDARD  , BioSystems S.A., ИСПАНИЯ </t>
  </si>
  <si>
    <t>1мл +2 +8 С</t>
  </si>
  <si>
    <t xml:space="preserve"> ANTI-STREPTOLYZIN О (АSО) STANDARD  из комплекта Анализатор биохимический-турбидиметрический ВА-400 , BioSystems S.A., ИСПАНИЯ </t>
  </si>
  <si>
    <t xml:space="preserve">  1x1ml  +2 +8 С</t>
  </si>
  <si>
    <t xml:space="preserve">C-REACTIVE PROTEIN (CRP) STANDARD из комплекта Анализатор биохимический-турбидиметрический ВА400  , BioSystems S.A., ИСПАНИЯ </t>
  </si>
  <si>
    <t>1мл  +2 +8 С</t>
  </si>
  <si>
    <t xml:space="preserve">FERRITIN STANDARD из комплекта Анализатор биохимический-турбидиметрический ВА400 , BioSystems S.A., ИСПАНИЯ </t>
  </si>
  <si>
    <t>1х3мл  t+2 +8 С</t>
  </si>
  <si>
    <t xml:space="preserve">Гемоглобин А1С-турби стандарт (BSA) Hemoglobin A1c-turbi standard BSA из комплекта Анализатор биохимический автоматический А15 произвольного доступа   , BioSystems </t>
  </si>
  <si>
    <t>4x0.5 ml +2 +8 C</t>
  </si>
  <si>
    <t xml:space="preserve">REUMATOID FACTORS STANDARD из комплекта Анализатор биохимический-турбидиметрический ВА400  , BioSystems S.A., ИСПАНИЯ </t>
  </si>
  <si>
    <t>1x3мл t+2 +8 С</t>
  </si>
  <si>
    <t xml:space="preserve">Билирубин стандарт, BILIRUBIN standard из комплекта Анализатор биохимический  автоматический А15 произвольного доступа , BioSystems </t>
  </si>
  <si>
    <t xml:space="preserve"> 5 ml t +2 +8 С</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</si>
  <si>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</si>
  <si>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 </t>
  </si>
  <si>
    <t>Биохимическая контрольная сыворотка уровень II, BIOCHEMISTRY CONTROL SERUM LEVEL II</t>
  </si>
  <si>
    <t xml:space="preserve"> 5x5 mL из комплекта Анализатор биохимический автоматический А15 произвольного доступа t+2 +8 С, BioSystems S.A.,</t>
  </si>
  <si>
    <t xml:space="preserve">Биохимическая контрольная сыворотка уровень I. BIOCHEMISTRY CONTROL SERUM Level  I </t>
  </si>
  <si>
    <t xml:space="preserve">Биохимическая контрольная сыворотка уровень 1 BIOCHEMISTRY CONTROL SERUM (HUMAN) level 1 </t>
  </si>
  <si>
    <t xml:space="preserve">Биохимический калибратор, BIOCHEMISTRY CALIBRATOR </t>
  </si>
  <si>
    <t>Гемоглобин A1С-турби стандарт (BSA), Hemoglobin A1c-turbi standard BSA</t>
  </si>
  <si>
    <t xml:space="preserve"> из комплекта Анализатор биохимический автоматический А15 произвольного доступа  1х2мл  t +2 +8 С, BioSystems S.A., </t>
  </si>
  <si>
    <t>Гемоглобин А1С контроль (высокий), HEMOGLOBIN A1C CONTROL  (Elevated)</t>
  </si>
  <si>
    <t xml:space="preserve"> из комплекта Анализатор биохимический автоматический А15 произвольного доступа  1x0,5мл  t+2 +8 C , BioSystems S.A.,</t>
  </si>
  <si>
    <t>CK-MB контрольная сыворотка, CK-MB Control Serum</t>
  </si>
  <si>
    <t xml:space="preserve"> из комплекта Анализатор биохимический автоматический А15 произвольного доступа 1мл +2 +8 С , BioSystems S.A.,</t>
  </si>
  <si>
    <t>Расходный материал</t>
  </si>
  <si>
    <t>Концентрированный промывочный раствор</t>
  </si>
  <si>
    <t xml:space="preserve"> (500мл)+15 +30 С, BioSystems S.A., ИСПАНИЯ</t>
  </si>
  <si>
    <t xml:space="preserve">Кюветы для образцов </t>
  </si>
  <si>
    <t xml:space="preserve">(1000 шт), BioSystems S.A., </t>
  </si>
  <si>
    <t xml:space="preserve">Реакционный ротор для анализатора А15/25/400, BioSystems S.A., ИСПАНИЯ </t>
  </si>
  <si>
    <t xml:space="preserve"> 10 шт.</t>
  </si>
  <si>
    <t xml:space="preserve">Системный концентрированный раствор </t>
  </si>
  <si>
    <t xml:space="preserve">(1 L), t +15 +30 С, BioSystems S.A., </t>
  </si>
  <si>
    <t xml:space="preserve">Na+ электрод из комплекта Анализатор биохимический-турбидиметрический ВА400 </t>
  </si>
  <si>
    <t xml:space="preserve">K+ электрод из комплекта Анализатор биохимический-турбидиметрический ВА400 </t>
  </si>
  <si>
    <t>Референтный электрод из комплекта Анализатор биохимический-турбидиметрический ВА400</t>
  </si>
  <si>
    <t>Li+ электрод из комплекта Анализатор биохимический-турбидиметрический ВА400</t>
  </si>
  <si>
    <t>Электрод - заглушка из комплекта Анализатор биохимический-турбидиметрический ВА400</t>
  </si>
  <si>
    <t>Cl- электрод из комплекта Анализатор биохимический-турбидиметрический ВА400</t>
  </si>
  <si>
    <t>Разбавитель мочи 125 мл из комплекта Анализатор биохимический-турбидиметрический ВА400</t>
  </si>
  <si>
    <t xml:space="preserve">Упаковка реагентов Na+/K+/Cl-/Li+ из комплекта Анализатор биохимический-турбидиметрический ВА400 </t>
  </si>
  <si>
    <t>Набор растворов для очистки из комплекта Анализатор биохимический-турбидиметрический ВА400</t>
  </si>
  <si>
    <t>Диагностические наборы к биохимическим анализаторам открытого типа:" MINI SKREEN  и" CLIN CHEK PLAS" (Hospitex Diagnostix)</t>
  </si>
  <si>
    <t>Кюветы одноразовые</t>
  </si>
  <si>
    <t>1000 штук</t>
  </si>
  <si>
    <t>ЛОТ:Реактивы для биохимического анализатора "Cobas Integra"</t>
  </si>
  <si>
    <t>АЛТ500</t>
  </si>
  <si>
    <t>АСТ 500</t>
  </si>
  <si>
    <t>Билирубин прямой 350</t>
  </si>
  <si>
    <t>Билирубин общий 350</t>
  </si>
  <si>
    <t>Билирубин общий 250</t>
  </si>
  <si>
    <t>Кальций 300</t>
  </si>
  <si>
    <t>Холестерин 400</t>
  </si>
  <si>
    <t>Креатинин плюс 250</t>
  </si>
  <si>
    <t>Глюкоза 800</t>
  </si>
  <si>
    <t>Железо 200</t>
  </si>
  <si>
    <t>Общий белок 300</t>
  </si>
  <si>
    <t>Мочевина 500</t>
  </si>
  <si>
    <t>Альбумин 300</t>
  </si>
  <si>
    <t>триглицериды 250</t>
  </si>
  <si>
    <t>Липаза колориметрическая  200</t>
  </si>
  <si>
    <t>Общая железосвязывающая способность 100</t>
  </si>
  <si>
    <t>ненасыщенная железосвязыывающая способность 100</t>
  </si>
  <si>
    <t>Щелочная фосфатаза 400</t>
  </si>
  <si>
    <t>Амилаза 300</t>
  </si>
  <si>
    <t>Контроль универсальный норма</t>
  </si>
  <si>
    <t>Прециконтроль PreciControl ClinChem Multi 1, 4x5ml</t>
  </si>
  <si>
    <t>Контроль универсальный патология</t>
  </si>
  <si>
    <t>Прециконтроль PreciControl ClinChem Multi 2, 4x5ml</t>
  </si>
  <si>
    <t>Калибратор автоматических систем</t>
  </si>
  <si>
    <t>микрокюветы20*1000</t>
  </si>
  <si>
    <t>микробробирка 1000шт</t>
  </si>
  <si>
    <t>очищающий раствор 1л</t>
  </si>
  <si>
    <t>адаптеры 30 шт/уп</t>
  </si>
  <si>
    <t>Контроль для липидов норма  для анализатора "COBAS INTEGRA"</t>
  </si>
  <si>
    <t xml:space="preserve">Калибратор: Precimat Chromogen Cobas Integra </t>
  </si>
  <si>
    <t>Очищающий раствор СOBAS  INTEGRA 150 тестов</t>
  </si>
  <si>
    <t xml:space="preserve"> Калибратор для протеинов СOBAS  INTEGRA</t>
  </si>
  <si>
    <t xml:space="preserve">  Раствор Na CL DILUENT 9%СOBAS  INTEGRA</t>
  </si>
  <si>
    <t xml:space="preserve"> Контроль для липидов патология  СOBAS  INTEGRA</t>
  </si>
  <si>
    <t>Калибратор для протеинов норма СOBAS  INTEGRA</t>
  </si>
  <si>
    <t>Калибратор для протеинов патология СOBAS  INTEGRA</t>
  </si>
  <si>
    <t xml:space="preserve"> Калибратор для гемоглобина НВА 1С СOBAS  INTEGRA</t>
  </si>
  <si>
    <t>Уп</t>
  </si>
  <si>
    <t>Стандарт Serumproteins T COBAS INTEGRA</t>
  </si>
  <si>
    <t>Контроль для гемоглобина НВА 1С N CODAS INTEGRA норма</t>
  </si>
  <si>
    <t>Контроль для гемоглобина НВА 1С N CODAS INTEGRA норма Precicontrol HbA1c norm 4*1 ml</t>
  </si>
  <si>
    <t>ЛОТ:Реагенты и расходный материал для полу-автоматического биохимического  анализатора "Tecno-168", Италия.</t>
  </si>
  <si>
    <t>АЛаТ (кинетика IFCC, монореагент) 1х50</t>
  </si>
  <si>
    <t>АСаТ (кинетика IFCC, монореагент) 1х50</t>
  </si>
  <si>
    <t>ГГТП 1х50</t>
  </si>
  <si>
    <t xml:space="preserve">Билирубин (прямой+общий)  </t>
  </si>
  <si>
    <t>Мочевина (кинетический уреазный метод) 1х50</t>
  </si>
  <si>
    <t>Альфа-Амилаза-ЕPS (кинетика) 2х60</t>
  </si>
  <si>
    <t xml:space="preserve">Контрольная сыворотка NORMAL (нормальная) 5 мл </t>
  </si>
  <si>
    <t>Контрольная сыворотка ABNORMAL (патологическая) 5 мл</t>
  </si>
  <si>
    <t xml:space="preserve">Лампа адсорбции 12V Lamp halogen 12V/100W </t>
  </si>
  <si>
    <t>Трубка перестальтического насоса</t>
  </si>
  <si>
    <t>ЛОТ:Реагенты и расходный материал к автоматическому биохимическому анализатору Cobas C 111</t>
  </si>
  <si>
    <t xml:space="preserve"> AST/GOT 400T cobas c 111
Набор для определения АСТ
</t>
  </si>
  <si>
    <t xml:space="preserve">
Набор для определения АСТ
</t>
  </si>
  <si>
    <t xml:space="preserve"> ALT/GPT 400T cobas c 111
Набор для определения АЛТ
</t>
  </si>
  <si>
    <t xml:space="preserve"> ALP IFCC Gen.2, 200T, cobas c111Набор для определения щелочной фосфотазы
</t>
  </si>
  <si>
    <t xml:space="preserve">ALP IFCC Gen.2, 200T, cobas c111Набор для определения щелочной фосфотазы
</t>
  </si>
  <si>
    <t xml:space="preserve">a-Amylase 200T cobas c 111 
Набор для определения амилазы
</t>
  </si>
  <si>
    <t xml:space="preserve">a-Amylase 2х100T cobas c 111 
Набор для определения амилазы
</t>
  </si>
  <si>
    <t xml:space="preserve"> Albumin BCG 400T Cobas c111
Набор для определения альбумина
</t>
  </si>
  <si>
    <t xml:space="preserve"> Albumin BCG 4х100T Cobas c111
Набор для определения альбумина
</t>
  </si>
  <si>
    <t xml:space="preserve"> cobas C (111) TOTAL BILIRUBIN Набор для определения билирубина общего 400Т</t>
  </si>
  <si>
    <t>TOTAL BILIRUBIN Набор для определения билирубина общего 4х100Т</t>
  </si>
  <si>
    <t xml:space="preserve"> Billirubin Direkt 100T cobas c111Набор для определения билирубина прямого
</t>
  </si>
  <si>
    <t xml:space="preserve"> Glucose 400T cobas c 111
Набор для определения Глюкозы
</t>
  </si>
  <si>
    <t xml:space="preserve"> Total Protein 400T cobas c111
Набор для определения общего белка
</t>
  </si>
  <si>
    <t xml:space="preserve"> TG GPO-PAP 200T cobas c111Набор для определения триглицеридов
</t>
  </si>
  <si>
    <t xml:space="preserve"> UA plus 400T cobas c111
Набор для определения мочевой кислоты
</t>
  </si>
  <si>
    <t xml:space="preserve"> UREA 400T cobas c 111
Набор для определения мочевины
</t>
  </si>
  <si>
    <t xml:space="preserve"> Iron Gen2. c111 100T
Набор для определения железа
</t>
  </si>
  <si>
    <t xml:space="preserve"> Calcium 400T cobas c111
Набор для определения Кальция
</t>
  </si>
  <si>
    <t xml:space="preserve"> MG100T cobas c 111
Набор для определения магния
</t>
  </si>
  <si>
    <t xml:space="preserve"> MG 100T cobas c 111
Набор для определения магния
</t>
  </si>
  <si>
    <t xml:space="preserve"> Phospor 100T cobas c 111
Набор для определения фосфора
</t>
  </si>
  <si>
    <t xml:space="preserve"> Bicarbonate 200T cobas c 111
Набор для определения бикарбоната
</t>
  </si>
  <si>
    <t xml:space="preserve"> Crea PAP 200T cobas c111
Набор для определения креатинина сывороточного
</t>
  </si>
  <si>
    <t xml:space="preserve"> Cholesterin 400T cobas c 111
Набор для определения холестерина
</t>
  </si>
  <si>
    <t xml:space="preserve">
Набор для определения холестерина
</t>
  </si>
  <si>
    <t xml:space="preserve"> CRP HS 100T cobas c111
Набор для определения С-реактивного белка
</t>
  </si>
  <si>
    <t xml:space="preserve"> Ammonia/Ethanol/CO2 Control N     
Контроль для аммония, этанола и СО2 (норма)
</t>
  </si>
  <si>
    <t xml:space="preserve">Ammonia/Ethanol/CO2 Control N     
Контроль для аммония, этанола и СО2 (норма)
</t>
  </si>
  <si>
    <t xml:space="preserve"> Ammonia/Ethanol/CO2 Calibrator Калибратор для Аммония, этанола и СО2
</t>
  </si>
  <si>
    <t xml:space="preserve">Ammonia/Ethanol/CO2 Calibrator Калибратор для Аммония, этанола и СО2
</t>
  </si>
  <si>
    <t xml:space="preserve"> Precinorm Protein     
Контроль для протеинов (норма)      
</t>
  </si>
  <si>
    <t xml:space="preserve"> Calibrator f.a.s. proteins
Калибратор для протеинов
</t>
  </si>
  <si>
    <t xml:space="preserve"> CRP N Control, 5x0,5 ml
Контроль для СРБ (норма)
</t>
  </si>
  <si>
    <t xml:space="preserve"> Калибратор для автоматических систем Calibrator f.a.s. 12фл*3мл/уп.</t>
  </si>
  <si>
    <t xml:space="preserve">Thermo-printer paper 5 pcsТермобумага
</t>
  </si>
  <si>
    <t xml:space="preserve"> Cleaner Basisch cobas c111
Очищающий раствор щелочной (4*21мл)
</t>
  </si>
  <si>
    <t xml:space="preserve"> ISE DEPROTEINIZER cobas c 111 system Очищающий раствор (2*11мл)
</t>
  </si>
  <si>
    <t xml:space="preserve"> Micro Cuvette Segment
Микрокюветы (1680шт)
</t>
  </si>
  <si>
    <t xml:space="preserve"> Cobas Integra Cleaner 
Раствор моющий 1л
</t>
  </si>
  <si>
    <t xml:space="preserve"> Activator for cobas c,Integra,c111 Активатор  (9*12мл)
</t>
  </si>
  <si>
    <t xml:space="preserve"> Pyridoxalphosphat Cobas C111
Перидоксалфосфат (4*200тестов)
</t>
  </si>
  <si>
    <t>04793811001 Ротор для реагентов к анализатору совас с111</t>
  </si>
  <si>
    <t xml:space="preserve"> Ротор для реагентов к анализатору совас с111</t>
  </si>
  <si>
    <t xml:space="preserve">Лампа галогеновая 12В </t>
  </si>
  <si>
    <t>Дилюент 9% NaCl</t>
  </si>
  <si>
    <t xml:space="preserve"> Набор для забора проб к анализатору совас с111</t>
  </si>
  <si>
    <t>NH3. 2x50tests cobas c111
Набор для определения Аммиака</t>
  </si>
  <si>
    <t>NH3. 2x50tests
Набор для определения Аммиака</t>
  </si>
  <si>
    <t>Amy-P. 2x50tests cobas c111
Набор для определения панкреатической амилазы</t>
  </si>
  <si>
    <t>Amy-P. 2x50tests
Набор для определения панкреатической амилазы</t>
  </si>
  <si>
    <t>CK-MB. 2x50tests cobas c111
Набор для определения 
Креатин киназы  МВ</t>
  </si>
  <si>
    <t xml:space="preserve">CK. 2x100tests  cobas c111
Набор для определения
Креатин киназы </t>
  </si>
  <si>
    <t>D-DI 2gen. 4x50tests cobas c111
Набор для определения Д-Димера</t>
  </si>
  <si>
    <t>GGT. 2x100 cobas c111
Набор для определения ГГТ</t>
  </si>
  <si>
    <t>HbA2gen. 2x100tests cobas c111
Набор для определения
Гликированного гемоглобина</t>
  </si>
  <si>
    <t>HDL-C. 2x100tests cobas c111
Набор для определения
Холестерина высокой плотности</t>
  </si>
  <si>
    <t xml:space="preserve">LDL C 2x50tests cobas c111
Набор для определения
Холестерина низкой плотности </t>
  </si>
  <si>
    <t>Lact. 2x50tests cobas c111
Набор для определения Лактата</t>
  </si>
  <si>
    <t>LDH. 2x50tests cobas c111
Набор для определения ЛДГ</t>
  </si>
  <si>
    <t>ЛОТ:Наборы реагентов для анализатора Respons 910, DiaSys Diagnostics автомат</t>
  </si>
  <si>
    <t>Альфа – амилаза CC FS (Alpha-Amylase CC FS)</t>
  </si>
  <si>
    <t>4´120 тестов</t>
  </si>
  <si>
    <t>Аланинаминотрансфераза (АЛАТ) (ALAT (GPT) FS (IFCC mod.))</t>
  </si>
  <si>
    <t>4´200 тестов</t>
  </si>
  <si>
    <t>Аспартатаминотрансфераза (АСАТ) (ASAT(GOT) FS (IFCC mod.))</t>
  </si>
  <si>
    <t>Гамма-Глутамилтрансфераза (Gamma-GT FS (Szasz mod./IFCC stand.))</t>
  </si>
  <si>
    <t>Глюкоза гексокиназа (Glucose Hexokinase FS)</t>
  </si>
  <si>
    <t>4х200 тестов</t>
  </si>
  <si>
    <t>Креатинкиназа (CK-NAC FS)</t>
  </si>
  <si>
    <t>Креатинкиназа МБ (CK-MB FS)</t>
  </si>
  <si>
    <t>Лактатдегидрогеназа (LDH FS IFCC)</t>
  </si>
  <si>
    <t>Липаза (Lipase DC FS)</t>
  </si>
  <si>
    <t>4х120 тестов</t>
  </si>
  <si>
    <t>Панкреатическая амилаза (Pancreatic amylase CC FS)</t>
  </si>
  <si>
    <t>Холинэстераза (Cholinesterase FS)</t>
  </si>
  <si>
    <t>Щелочная фосфатаза (Alkaline phosphatase FS IFCC 37°C)</t>
  </si>
  <si>
    <t>ЛИПИДЫ</t>
  </si>
  <si>
    <t>Свободные жирные кислоты (NEFA FS)</t>
  </si>
  <si>
    <t>Триглицериды (Triglycerides FS)</t>
  </si>
  <si>
    <t>Холестерин (Cholesterol FS)</t>
  </si>
  <si>
    <t>Холестерин ЛПВП (HDL-C Immuno FS)</t>
  </si>
  <si>
    <t>Холестерин ЛПНП (LDL-C Select FS)</t>
  </si>
  <si>
    <t>Фосфолипиды (Phospholipids FS)</t>
  </si>
  <si>
    <t>СУБСТРАТЫ</t>
  </si>
  <si>
    <t>Альбумин (Albumin FS)</t>
  </si>
  <si>
    <t>Глюкоза (Glucose GOD FS)</t>
  </si>
  <si>
    <t>Мочевина (Urea FS)</t>
  </si>
  <si>
    <t>Мочевая кислота (Uric acid FS TOOS)</t>
  </si>
  <si>
    <t>Общего белка (TP FS) в сыворотке или плазме крови в комплекте</t>
  </si>
  <si>
    <t>Билирубин прямой (Bilirubin Auto Direct FS)</t>
  </si>
  <si>
    <t>Билирубин общий (Bilirubin Auto Total FS)</t>
  </si>
  <si>
    <t>Креатинин (Creatinine FS)</t>
  </si>
  <si>
    <t>Креатинин ПАП (Creatinine PAP FS)</t>
  </si>
  <si>
    <t>4х180 тестов</t>
  </si>
  <si>
    <t>Лактат (Lactate FS)</t>
  </si>
  <si>
    <t>Этанол (Ethanol FS)</t>
  </si>
  <si>
    <t>ЭЛЕКТРОЛИТЫ</t>
  </si>
  <si>
    <t>Железо (Iron FS Ferene)</t>
  </si>
  <si>
    <t>Кальций (Calcium P FS)</t>
  </si>
  <si>
    <t>Магний (Magnesium XL FS)</t>
  </si>
  <si>
    <t>Фосфор (Phosphate FS)</t>
  </si>
  <si>
    <t>Натрий (Sodium FS)</t>
  </si>
  <si>
    <t>4х100 тестов</t>
  </si>
  <si>
    <t>Калий (Potassium FS)</t>
  </si>
  <si>
    <t>4x100 тестов</t>
  </si>
  <si>
    <t>Хлориды (Chloride 21 FS)</t>
  </si>
  <si>
    <t>4x50 тестов</t>
  </si>
  <si>
    <t>Бикарбонат FS (Bicarbonate FS)</t>
  </si>
  <si>
    <t>Ненасыщенная железосвязывающая способность (UIBC FS)</t>
  </si>
  <si>
    <t>КАЛИБРАТОРЫ И СЫВОРОТКИ</t>
  </si>
  <si>
    <t xml:space="preserve">Контрольная человеческая сыворотка, норма </t>
  </si>
  <si>
    <t>6х5 мл</t>
  </si>
  <si>
    <t xml:space="preserve">Контрольная человеческая сыворотка, патология </t>
  </si>
  <si>
    <t xml:space="preserve">Мультикалибратор TruCal U </t>
  </si>
  <si>
    <t>6х3 мл</t>
  </si>
  <si>
    <t>Калибратор Креатикиназы МВ</t>
  </si>
  <si>
    <t>6x1 мл</t>
  </si>
  <si>
    <t>Калибратор Холестерина ЛПВП/ЛПНП</t>
  </si>
  <si>
    <t>3x2 мл</t>
  </si>
  <si>
    <t>Общий мультикалибратор для натрия, калия и хлорида 21 в сыворотке или плазме крови</t>
  </si>
  <si>
    <t>12мл (4х3 мл)</t>
  </si>
  <si>
    <t>Чистящее средство Cleaner A</t>
  </si>
  <si>
    <t>4х 60 мл</t>
  </si>
  <si>
    <t>Реакционные секторы</t>
  </si>
  <si>
    <t>256 шт.</t>
  </si>
  <si>
    <t>ЛОТ:Наборы реагентов для биохимического анализатора серии AU 480, AU 40,AU 680 (BeckmanCoulter, США)</t>
  </si>
  <si>
    <t>Триглицериды, реагент для определения (TRIGLYCERIDE).</t>
  </si>
  <si>
    <t>R1 4 x 20 mL, 
R2 4 x 5 mL</t>
  </si>
  <si>
    <t>R1 4x50 mL, R2 4x12.5 mL</t>
  </si>
  <si>
    <t>Холестерин, реагент для определения (CHOLESTEROL)</t>
  </si>
  <si>
    <t>R1 4 x 22.5 mL</t>
  </si>
  <si>
    <t>R1 4 x 45 mL</t>
  </si>
  <si>
    <t>R1 4 x 107 mL</t>
  </si>
  <si>
    <t>Аполипротеин А1, реагент для определения (АРО А1)</t>
  </si>
  <si>
    <t>R1 4 x 13 mL, R2 4 x 13 mL</t>
  </si>
  <si>
    <t>Аполипротеин В, реагент для определения (АРО В)</t>
  </si>
  <si>
    <t>R1 4 x 13 mL, R2 4 x 7 mL</t>
  </si>
  <si>
    <t>Бетта-2 Микроглобулин, реагент для определения (Beta 2 Microglobulin), R1 4x10 mL, R2 4x8 mL</t>
  </si>
  <si>
    <t>R1 4x10 mL, R2 4x8 mL</t>
  </si>
  <si>
    <t>Альфа-1-кислый гликопротеин, реагент для определения (δ-1 ACIDGLYCOPROTEIN)</t>
  </si>
  <si>
    <t>R1 4x20 mL, R2 4x 4.5 mL</t>
  </si>
  <si>
    <t xml:space="preserve">Альфа-1-кислый гликопротеин, реагент для определения (δ-1 ACIDGLYCOPROTEIN) </t>
  </si>
  <si>
    <t>R1 4x20 mL, R2 4x6.5 mL</t>
  </si>
  <si>
    <t>Церулоплазмин, реагент для определения (CERULOPLASMIN).</t>
  </si>
  <si>
    <t>R1 4 x 18 mL, R2 4 x 5 mL</t>
  </si>
  <si>
    <t>Микроальбумин, реагент для определения (MICROALBUMIN). Urine/CSF Albumin, 516 тестов в уп</t>
  </si>
  <si>
    <t>R1: 4x32.6 mL, R2: 4x4.4 mL; 516 or 812 tests per kit</t>
  </si>
  <si>
    <t>Белок в моче/СМЖ, реагент (URINE|CSF ALBUMIN)</t>
  </si>
  <si>
    <t>R1 4х32,6 ml, R2 4 х4,4 ml</t>
  </si>
  <si>
    <t>Миоглобин, реагент для определения (MIOGLOBIN).</t>
  </si>
  <si>
    <t>R1 4 x 12 mL, R2 4 x 9 mL</t>
  </si>
  <si>
    <t>Холестерин ЛПНП, реагент для определения (LDL CHOLESTEROL).</t>
  </si>
  <si>
    <t>R1 4x27 mL, R2 4x9 mL</t>
  </si>
  <si>
    <t>R1 4x51.3 mL, R2 4x17.1 mL</t>
  </si>
  <si>
    <t>Холестерин ЛПВП, реагент для определения (HDL-CHOLESTEROL).</t>
  </si>
  <si>
    <t>Холестерин, ЛПВП, реагент для определения (HDL-CHOLESTEROL).</t>
  </si>
  <si>
    <t>Анти-стрептолизин О, реагент для определения (ASO).</t>
  </si>
  <si>
    <t>R1 4 x 51 mL, R2 4 x 7 mL</t>
  </si>
  <si>
    <t>Бикарбонат, реагент для определения (BICARBONATE).</t>
  </si>
  <si>
    <t>R1 4 x 25 mL</t>
  </si>
  <si>
    <t>R1 4 x 50 mL</t>
  </si>
  <si>
    <t>Ферменты</t>
  </si>
  <si>
    <t>Щелочная фосфотаза, реагент для определения (ALP)</t>
  </si>
  <si>
    <t>R1 4 x 12 mL, R2 4 x 12 mL</t>
  </si>
  <si>
    <t>Щелочная фосфотаза, реагент для определения (ALP).</t>
  </si>
  <si>
    <t>R1 4 x 30 mL, R2 4 x 30 mL</t>
  </si>
  <si>
    <t>R1 4 x 53 mL, R2 4 x 53 mL</t>
  </si>
  <si>
    <t>Альфа-амилаза, реагент для определения (δ-AMYLASE)</t>
  </si>
  <si>
    <t>R1 4 x 10 mL</t>
  </si>
  <si>
    <t>R1 4 x 40 mL</t>
  </si>
  <si>
    <t>R1 4 x 40 mL, R2 4 x 10 mL</t>
  </si>
  <si>
    <t>Аланинаминотрансфераза, реагент для определения (ALT).</t>
  </si>
  <si>
    <t>R1 4 x 12 mL, R2 4 x 6 mL</t>
  </si>
  <si>
    <t>R1 4 x 50 mL, R2 4 x 25 mL</t>
  </si>
  <si>
    <t>Аспартатаминотрансфераза, реагент для определения (AST).</t>
  </si>
  <si>
    <t>R1 4 x 6 mL, R2 4 x 6 mL</t>
  </si>
  <si>
    <t>R1 4 x 25 mL, R2 4 x 25 mL</t>
  </si>
  <si>
    <t>R1 4 x 50 mL, R2 4 x 50 mL</t>
  </si>
  <si>
    <t>R1 4 x104 mL, R2 4 x 104 mL</t>
  </si>
  <si>
    <t>Гамма-Глутамилтрансфераза (ГГТ), реагент для определения (GGT)</t>
  </si>
  <si>
    <t>R1 4 x 18 mL, R2 4 x 18 mL</t>
  </si>
  <si>
    <t>R1 4 x 40 mL, R2 4 x 40 mL</t>
  </si>
  <si>
    <t>R1 4 x 104 mL, R2 4 x104 mL</t>
  </si>
  <si>
    <t>Холинэстераза, реагент для определения (CHOLINESTERASE)</t>
  </si>
  <si>
    <t>R1 4 x 30 mL, R2 4 x 6 mL</t>
  </si>
  <si>
    <t>Лактатдегидрогиназа, реагент для определения (LDH).</t>
  </si>
  <si>
    <t>R1 4 x 40 mL, R2 4 x 20 mL</t>
  </si>
  <si>
    <t>Креатинкиназа, реагент для определения (СК (NAC))</t>
  </si>
  <si>
    <t>R1-1 4x22 mL, R1-2 4x4 mL, R2 4x6 mL</t>
  </si>
  <si>
    <t>R1-1 4x44 mL, R1-2 4x8 mL, R2 4x13 mL</t>
  </si>
  <si>
    <t>Креатинкиназа МВ, реагент для определения (СК-МВ)</t>
  </si>
  <si>
    <t>R1-1 2x22 mL, R1-2 2x4 mL, R2 2x6 mL</t>
  </si>
  <si>
    <t>Липаза, реагент для определения (LIPASE).</t>
  </si>
  <si>
    <t>R1 4x30 mL, 4xLyo, R2 4x10 mL, 2xCalibrator</t>
  </si>
  <si>
    <t>R1 4x10 mL, 4xLyo, R2 4x3.3 mL, 2xCalibrator</t>
  </si>
  <si>
    <t>Гидроксибутератдегидрогеназа, реагент для определения (HBDH).</t>
  </si>
  <si>
    <t>R1 4 x 15 mL, R2 4 x 15 mL</t>
  </si>
  <si>
    <t>Кислая фосфотаза, реагент для определения (АСР)</t>
  </si>
  <si>
    <t>R1a 6 x 20 mL, R1b 6 x 20 ml (Powder), R2 1 x 3 ml</t>
  </si>
  <si>
    <t>Иммунотурбиметрия</t>
  </si>
  <si>
    <t>С-реактивный белок (латекс), реагент для определения (CRP LATEX)</t>
  </si>
  <si>
    <t>R1 4 x14 mL, R2 4 x14 mL</t>
  </si>
  <si>
    <t>Ревматоидный фактор (РФ) (латекс), реагент для определения  (RF LATEX)</t>
  </si>
  <si>
    <t>R1 4 x 24 mL, R2 4 x 8 mL</t>
  </si>
  <si>
    <t>Ферритин, реагент для определения (FERRITIN)</t>
  </si>
  <si>
    <t>R1 4 x 24 mL, R2 4 x 12 mL</t>
  </si>
  <si>
    <t>Трансферрин, реагент для определения (TRANSFERRIN).</t>
  </si>
  <si>
    <t>R1 4 x 7 mL, R2 4 x 8 mL</t>
  </si>
  <si>
    <t>Д-димер, реагент для определения (D-DIMER).</t>
  </si>
  <si>
    <t>R1 2 x 12.5 mL, R2 2 x 12.5 mL</t>
  </si>
  <si>
    <t xml:space="preserve">HbA1c AU Kit: Гемоглобин А1с, реагент для определения (HbA1c) и калибратор </t>
  </si>
  <si>
    <t>Электролиты</t>
  </si>
  <si>
    <t>Железо, реагент для определения (IRON).</t>
  </si>
  <si>
    <t>Кальций, Арсеназо, реагент для определения (CALCIUM ARSENAZO)</t>
  </si>
  <si>
    <t>R1 4 x 15 mL</t>
  </si>
  <si>
    <t>R1 4 x 29 mL</t>
  </si>
  <si>
    <t xml:space="preserve">Кальций оСРС, реагент для определения (CALCIUM oCPC) </t>
  </si>
  <si>
    <t>R1 4 x 27 mL, R2 4 x 27 mL</t>
  </si>
  <si>
    <t>Магний, реагент для определения (MAGNESIUM).</t>
  </si>
  <si>
    <t>Неорганический фосфор, реагент для определения (INOFGANIC PHOSPHOROUS).</t>
  </si>
  <si>
    <t>R1 4x15 mL, R2 4x15 mL</t>
  </si>
  <si>
    <t>R1 4x40 mL, R2 4x40 mL</t>
  </si>
  <si>
    <t>Контрольная сыворотка 1 (CONTROL SERUM 1).</t>
  </si>
  <si>
    <t>20 x 5 mL</t>
  </si>
  <si>
    <t>Контрольная сыворотка 2 (CONTROL SERUM 2).</t>
  </si>
  <si>
    <t>Холестерин ЛПВП/ЛПНП, контроль (HDL/LDL-CHOLESTEROL CONTROL SERUM); (Level 1-2)</t>
  </si>
  <si>
    <t>3x5 mL</t>
  </si>
  <si>
    <t>Креатинкиназа МВ, контроль уровень 1 (СК-МВ CONTROL SERUM LEVEL 1).</t>
  </si>
  <si>
    <t>9 x 2 mL</t>
  </si>
  <si>
    <t>Креатинкиназа МВ, контроль уровень 2 (СК-МВ CONTROL SERUM LEVEL 2).</t>
  </si>
  <si>
    <t>ITA, контрольная сыворотка, уровень 1  (ITA CONTROL SERUM LEVEL 1).</t>
  </si>
  <si>
    <t>6 x 2 mL</t>
  </si>
  <si>
    <t>ITA, контрольная сыворотка, уровень 2  (ITA CONTROL SERUM LEVEL 2).</t>
  </si>
  <si>
    <t>ITA, контрольная сыворотка, уровень 3  (ITA CONTROL SERUM LEVEL 3).</t>
  </si>
  <si>
    <t>Д-димер, контроль (D-DIMER CONTROL); (Level 1 - 2)</t>
  </si>
  <si>
    <t>2 x 0.5 mL</t>
  </si>
  <si>
    <t>Гликолизированный гемоглобин, контроль уровень 1 и 2 (HbA1c CONTROL LEVEL 1 AND LEVEL 2). RANDOX</t>
  </si>
  <si>
    <t>Микроальбумин, контроль уровень 1 и 2 (MICROALBUMIN CONTROL LEVEL 1 and LEVEL 2 (Liquid)). RANDOX</t>
  </si>
  <si>
    <t>Контроль биохимия - жидкая, уровень 2. LIQUID CHEMISTRY CONTROL PREMIUM LEVEL 2. RANDOX</t>
  </si>
  <si>
    <t>12x5</t>
  </si>
  <si>
    <t>Контроль биохимия - жидкая, уровень 3. LIQUID CHEMISTRY CONTROL PREMIUM LEVEL 3. RANDOX</t>
  </si>
  <si>
    <t>Контроль биохимия мочи, уровень 2. ASSAYED URINE CHEMISTRY CONTROL LEVEL 2. RANDOX</t>
  </si>
  <si>
    <t>12x10</t>
  </si>
  <si>
    <t>Контроль биохимия мочи, уровень 3. ASSAYED URINE CHEMISTRY CONTROL LEVEL 3. RANDOX</t>
  </si>
  <si>
    <t>Калибраторы</t>
  </si>
  <si>
    <t>Системный калибратор (SYSTEM CALIBRATOR)</t>
  </si>
  <si>
    <t>20x5 mL</t>
  </si>
  <si>
    <t>Бикарбонат, калибратор (BICARBONATE CALIBRATOR); (Level 1-2)</t>
  </si>
  <si>
    <t>3x25mL</t>
  </si>
  <si>
    <t>С-реактивный белок (латекс), нормальная чувствительность, калибраторы (CRP LATEX CALIBRATOR NORMAL (N) SET); (Level 1-5)</t>
  </si>
  <si>
    <t>5x2 mL</t>
  </si>
  <si>
    <t>С-реактивный белок (латекс), высокая чувствительность, калибраторы (CRP LATEX CALIBRATOR HIGHLY  SENSITIVE ( HS) SET</t>
  </si>
  <si>
    <t>Креатинкиназа МВ, калибратор (СК-МВ CALIBRATOR).</t>
  </si>
  <si>
    <t>6x1 mL</t>
  </si>
  <si>
    <t>Мультикалибратор белков сыворотки 1 (SERUM PROTEIN MULTI-CALIBRATOR 1); (Level 1-6)</t>
  </si>
  <si>
    <t>1x2 mL</t>
  </si>
  <si>
    <t>Аполипротеин А1 и В, калибратор (5 точек) (АРО А1 &amp; B CALIBRATOR); (Level 1-5)</t>
  </si>
  <si>
    <t>Мультикалибратор белков сыворотки 2 (SERUM PROTEIN MULTI-CALIBRATOR 2); (Level 1-5)</t>
  </si>
  <si>
    <t>Белок в моче/СМЖ, реагент (URINE|CSF ALBUMIN CALIBRATOR)</t>
  </si>
  <si>
    <t>Микроальбумин, калибратор (MICROALBUMIN CALIBRATOR). Urine/CSF Albumin Calibrator Level 1, 2, 3, 4, 5</t>
  </si>
  <si>
    <t>4x2 mL</t>
  </si>
  <si>
    <t>Миоглобин, калибратор (MIOGLOBIN CALIBRATOR); (Level 1-4)</t>
  </si>
  <si>
    <t xml:space="preserve">Преальбумин, калибратор (PREALBUMIN CALIBRATOR); (Level 1-5) </t>
  </si>
  <si>
    <t>Холестерин ЛПВП, калибратор (HDL-CHOLESTEROL CALIBRATOR)</t>
  </si>
  <si>
    <t>2x3 mL</t>
  </si>
  <si>
    <t>Холестерин ЛПНП, калибратор (LDL-CHOLESTEROL CALIBRATOR).</t>
  </si>
  <si>
    <t>2x1 mL</t>
  </si>
  <si>
    <t>Калибратор для мочевых тестов (URINE CALIBRATOR).</t>
  </si>
  <si>
    <t xml:space="preserve">Ревматоидный фактор (РФ) (латекс), калибратор (RF LATEX CALIBRATOR); (Level 1-5) </t>
  </si>
  <si>
    <t>1x1 mL</t>
  </si>
  <si>
    <t>Д-димер, калибратор (D-DIMER CALIBRATOR).</t>
  </si>
  <si>
    <t>(Level 1) 2x2.5 mL, (Level 2) 2x0.5 mL</t>
  </si>
  <si>
    <t>Вспомогательные растворы</t>
  </si>
  <si>
    <t>Очищающий раствор (CLEANING SOLUTION)</t>
  </si>
  <si>
    <t>6 x 500 mL</t>
  </si>
  <si>
    <t>ЛИГ, R1 (LIH)</t>
  </si>
  <si>
    <t>R1 16 x 48 mL</t>
  </si>
  <si>
    <t>Промывочный раствор (WASH SOLUTION).</t>
  </si>
  <si>
    <t>6 x 2 L</t>
  </si>
  <si>
    <t>Промывочный раствор (WASH SOLUTION)</t>
  </si>
  <si>
    <t>4 x 5 L</t>
  </si>
  <si>
    <t>Очищающий раствор (для предотвращения контаминации) (CLEANING SOLUTION (For Contamination Avoidance))</t>
  </si>
  <si>
    <t>4x54 mL</t>
  </si>
  <si>
    <t>Денатурирующий раствор для гемоглобина. Hemolyzing Reagent. (1000 тестов)</t>
  </si>
  <si>
    <t>1000TEST</t>
  </si>
  <si>
    <t>Реагенты на ISE блок</t>
  </si>
  <si>
    <t>Контроль селективности электродов Na+/K+ (ISE Na+/K+SELECTIVITY CHECK).</t>
  </si>
  <si>
    <t>2 x 25 mL</t>
  </si>
  <si>
    <t>Внутренний контроль (ISE) (ISE INTERNAL REFERENCE)</t>
  </si>
  <si>
    <t>Низкий/выскоий стандарт мочи (ISE) (ISE LOW/HIGH URINE STANDARD).</t>
  </si>
  <si>
    <t>2x100 mL Low, 4x100 mL High</t>
  </si>
  <si>
    <t>Высокий стандарт сыворотки (ISE) (ISE HIGH SERUM STANDARD).</t>
  </si>
  <si>
    <t>4 x 100 mL</t>
  </si>
  <si>
    <t>Низкий стандарт сыворотки (ISE) (ISE Low Serum Standard).</t>
  </si>
  <si>
    <t>Референсный раствор (ISE) (ISE REFERENCE).</t>
  </si>
  <si>
    <t>4 x 1000 mL</t>
  </si>
  <si>
    <t>Средний стандарт сыворотки (ISE) (ISE Mid Standard)</t>
  </si>
  <si>
    <t>4 x 2000 mL</t>
  </si>
  <si>
    <t>ISE буфер (ISE BUFFER).</t>
  </si>
  <si>
    <t>Расходные материалы и запасные части</t>
  </si>
  <si>
    <t>RACK ID LABEL -   Лейблы на штативы. Уп. (0001 x 14, 0002 x 3, 0003 x 3)</t>
  </si>
  <si>
    <t>0001 x 14, 0002 x 3, 0003 x 3</t>
  </si>
  <si>
    <t xml:space="preserve">NE RACK WHITE (10PCS/SET) - Штатив для образцов </t>
  </si>
  <si>
    <t>10 шт.</t>
  </si>
  <si>
    <t>NE RACK BLUE - Штатив для реагент бланка</t>
  </si>
  <si>
    <t>NE RACK GREEN- Штатив для контроля качества</t>
  </si>
  <si>
    <t xml:space="preserve">NE RACK RED- Штатив срочных образцов </t>
  </si>
  <si>
    <t xml:space="preserve">NE RACK YELLOW - Штатив для калибраторов </t>
  </si>
  <si>
    <t>NE RACK ORANGE - Штатив для мочи</t>
  </si>
  <si>
    <t>S1 PROBE -Игла для образцов 1</t>
  </si>
  <si>
    <t>S2 PROBE -Игла для образцов 2</t>
  </si>
  <si>
    <t>AIR FILTER. Упаковка (170 x 140 x 7 мм)</t>
  </si>
  <si>
    <t>170 x 140 x 7 mm</t>
  </si>
  <si>
    <t>AIR FILTER. Упаковка (170 x 170 x 7 мм)</t>
  </si>
  <si>
    <t>170 x 170 x 7 mm</t>
  </si>
  <si>
    <t>RACK ID LABEL -  Лейблы на штативы  (4 Digits)</t>
  </si>
  <si>
    <t>4 Digits</t>
  </si>
  <si>
    <t xml:space="preserve">Mixing bar (3PCS/SET) - L SHAPE -Мешалки прямые </t>
  </si>
  <si>
    <t>3 шт.</t>
  </si>
  <si>
    <t>Cuvette 5 x 5 mm (pkg of 10) - Кюветы на 5 мм. Упаковка (5Х5ммХ10шт). Для AU480</t>
  </si>
  <si>
    <t>5 x 5 mm (10 шт.)</t>
  </si>
  <si>
    <t>Cuvette 6 x 5 mm (pkg of 10)  - Кюветы на 5 мм. Для AU400/640/680</t>
  </si>
  <si>
    <t>6 x 5 mm (10 шт.)</t>
  </si>
  <si>
    <t>Adapter set for 15 mL Bottle (pkg of 20)- Адаптеры для реагентов на 15 мл. Упаковка (20Х15мл)</t>
  </si>
  <si>
    <t>20 шт.</t>
  </si>
  <si>
    <t>Adapter set for 30 mL Bottle (pkg of 20) - Адаптеры для реагентов на 30 мл. Упаковка (20Х30мл)</t>
  </si>
  <si>
    <t>Sample Cup, 2.5mL (pkg of 100) - Пробирки для образцов на 2,5 мл. Упаковка (100Х2,5мл)</t>
  </si>
  <si>
    <t>100 шт.</t>
  </si>
  <si>
    <t>Photometer Lamp 20W - Фотометрическая лампа на 20ВТ (12V 20W )</t>
  </si>
  <si>
    <t>Syringe Sample Probe -</t>
  </si>
  <si>
    <t xml:space="preserve">Syringe Reagent Probe </t>
  </si>
  <si>
    <t>SAMPLE CUP</t>
  </si>
  <si>
    <t>1000 шт.</t>
  </si>
  <si>
    <t>Water-Filter -Фильтр для воды. Упаковка (1 шт.)</t>
  </si>
  <si>
    <t>P tube - Перистальтическая трубка. Упаковка (2 шт.)</t>
  </si>
  <si>
    <t>2 шт.</t>
  </si>
  <si>
    <t>Mixing bar (spiral) (3PCS/SET) - Спиралевидные  мешалки. Упаковка</t>
  </si>
  <si>
    <t xml:space="preserve">Sample Probe - Игла для образцов </t>
  </si>
  <si>
    <t xml:space="preserve">Reagent Probe - Игла для реагентов </t>
  </si>
  <si>
    <t>Электроды</t>
  </si>
  <si>
    <t>Электрод натриевый (Electrode Na).</t>
  </si>
  <si>
    <t>Электрод хлорный (Electrode Cl).</t>
  </si>
  <si>
    <t>Референсный электрод (Electrode REF)</t>
  </si>
  <si>
    <t>Электрод калиевый (Electrode К).</t>
  </si>
  <si>
    <t>ЛОТ: Реагенты для полуавтоматического биохимического анализатора «Минитехно» («ISE», Италия)</t>
  </si>
  <si>
    <t xml:space="preserve"> Билирубин-Ново (общий и конъюгированный) </t>
  </si>
  <si>
    <t xml:space="preserve"> Альбумин-Ново</t>
  </si>
  <si>
    <t xml:space="preserve"> Хлориды -Ново</t>
  </si>
  <si>
    <t xml:space="preserve"> Железо-Ново</t>
  </si>
  <si>
    <t xml:space="preserve"> Глюкоза-Ново </t>
  </si>
  <si>
    <t xml:space="preserve"> Амилаза-Ново-1 (100)</t>
  </si>
  <si>
    <t xml:space="preserve"> Амилаза панкреатическая-Ново</t>
  </si>
  <si>
    <t xml:space="preserve">Холестирин-Ново </t>
  </si>
  <si>
    <t xml:space="preserve"> протеин-Ново </t>
  </si>
  <si>
    <t xml:space="preserve">Ново (жидкая форма) </t>
  </si>
  <si>
    <t xml:space="preserve">АСТ-УФ-Ново (жидкая форма) </t>
  </si>
  <si>
    <t xml:space="preserve"> Креатинкиназа-Ново (жидкая форма) </t>
  </si>
  <si>
    <t xml:space="preserve">Мочевина-УФ-Ново (жидкая форма) </t>
  </si>
  <si>
    <t xml:space="preserve"> Магний-Ново</t>
  </si>
  <si>
    <t xml:space="preserve">Гамма-ГТ-Ново (жидкая форма) </t>
  </si>
  <si>
    <t xml:space="preserve"> Креатинин-Ново-А</t>
  </si>
  <si>
    <t>Триглицериды-Ново (жидкая форма)</t>
  </si>
  <si>
    <t xml:space="preserve"> Щелочная фосфотаза-Ново (жидкая форма)</t>
  </si>
  <si>
    <t xml:space="preserve"> Фосфор-Ново </t>
  </si>
  <si>
    <t xml:space="preserve"> Кальций-Ново </t>
  </si>
  <si>
    <t xml:space="preserve"> Калий-Ново </t>
  </si>
  <si>
    <t xml:space="preserve"> Сыворотка контрольная «Биохимия» (уровень 1) </t>
  </si>
  <si>
    <t>10х5 мл</t>
  </si>
  <si>
    <t xml:space="preserve">Сыворотка контрольная «Биохимия» (уровень 2) </t>
  </si>
  <si>
    <t>Калибратор для автоматических систем Calibrator f.a.s Cobas Integra, 12 флаконов по 3 мл.</t>
  </si>
  <si>
    <t xml:space="preserve">Мочевая кислота-Ново </t>
  </si>
  <si>
    <t xml:space="preserve"> Креатинкиназа-МВ-Ново (жидкая форма), </t>
  </si>
  <si>
    <t xml:space="preserve"> ЛДГ-УФ-Ново (жидкая форма) </t>
  </si>
  <si>
    <t>Автоматический биохимический анализатор IMOLA (Randox, Великобритания)</t>
  </si>
  <si>
    <t>ALT (GPT) (Liquid)</t>
  </si>
  <si>
    <t xml:space="preserve">R1 6x51, R2 6x14 </t>
  </si>
  <si>
    <t>ALT (GPT) (Liquid) (Mono Reagent)</t>
  </si>
  <si>
    <t xml:space="preserve">6x20.5 </t>
  </si>
  <si>
    <t>AST (GOT) (Liquid)</t>
  </si>
  <si>
    <t>AST (GOT) (Mono Reagent)</t>
  </si>
  <si>
    <t xml:space="preserve">6x20 </t>
  </si>
  <si>
    <t>AMYLASE (Liquid)</t>
  </si>
  <si>
    <t xml:space="preserve">R1 4x16, R2 4x5 </t>
  </si>
  <si>
    <t>AMYLASE PANCREATIC (Liquid)</t>
  </si>
  <si>
    <t>BILIRUBIN (DIRECT) (Liquid)</t>
  </si>
  <si>
    <t xml:space="preserve">R1 2x30, R2 8x4 </t>
  </si>
  <si>
    <t>BILIRUBIN (TOTAL)</t>
  </si>
  <si>
    <t xml:space="preserve">R1 2x50, R2 8x4 </t>
  </si>
  <si>
    <t>CREATININE (Liquid)</t>
  </si>
  <si>
    <t xml:space="preserve">R1 6x51, R2 3x28 </t>
  </si>
  <si>
    <t>GLUCOSE (Liquid)</t>
  </si>
  <si>
    <t xml:space="preserve">9x51 </t>
  </si>
  <si>
    <t xml:space="preserve">R1 4x51, R2 3x20 </t>
  </si>
  <si>
    <t>GLUCOSE (Liquid) (Mono Reagent)</t>
  </si>
  <si>
    <t xml:space="preserve">4x50 </t>
  </si>
  <si>
    <t>GLUCOSE</t>
  </si>
  <si>
    <t>4x20</t>
  </si>
  <si>
    <t>TOTAL PROTEIN (Liquid) (Mono Reagent)</t>
  </si>
  <si>
    <t>TOTAL PROTEIN (Liquid)</t>
  </si>
  <si>
    <t>R1 4x51, R2 4x44</t>
  </si>
  <si>
    <t>UREA (Liquid)</t>
  </si>
  <si>
    <t xml:space="preserve">R1 6x51, R2 4x20 </t>
  </si>
  <si>
    <t>UREA (Liquid) (Mono Reagent)</t>
  </si>
  <si>
    <t>6x21</t>
  </si>
  <si>
    <t>Контрольный материал и калибраторы для общей клинической химии</t>
  </si>
  <si>
    <t>HUMAN ASSAYED MULTI-SERA LEVEL2 /Мультисыворотка человеческая клиническая химия Уровень 2, уп(20x5)</t>
  </si>
  <si>
    <t>HUMAN ASSAYED MULTI-SERA LEVEL3 / Мультисыворотка человеческая клиническая химия Уровень 3, уп(20x5)</t>
  </si>
  <si>
    <t>CALIBRATION SERA LEVEL2 Мультикалибратор клинической химии уровень 2, уп(20x5)</t>
  </si>
  <si>
    <t>CALIBRATION SERA LEVEL3 /Мультикалибратор клинической химии уровень 3, уп(20x5)</t>
  </si>
  <si>
    <t>MULTI CONTROL LEVEL 2/Мультиконтроль уровень 2, уп(5x2)</t>
  </si>
  <si>
    <t>MULTI CONTROL LEVEL 3/Мультиконтроль уровень 3, уп(5x2)</t>
  </si>
  <si>
    <t>MULTI CALIBRATOR/Мультикалибратор, уп(3x2)</t>
  </si>
  <si>
    <t>SALINE DILUENT (RX daytona/RX imola)</t>
  </si>
  <si>
    <t>Промывочный раствор No. 2,  флакон (6x25)</t>
  </si>
  <si>
    <t>Промывочный раствор No. 1, флакон (6x25)</t>
  </si>
  <si>
    <t>Солевой разбавитель уп( 10х100)</t>
  </si>
  <si>
    <t>Acid Wash Solution Кислотный моющий раствор, флакон (6x80)</t>
  </si>
  <si>
    <t>Калибратор В RX3949 на биохимический анализатор IMOLA</t>
  </si>
  <si>
    <t>Калибратор А RX4000 на биохимический анализатор IMOLA</t>
  </si>
  <si>
    <t>Электрод Na D200-0014 на биохимический анализатор IMOLA</t>
  </si>
  <si>
    <t>Электрод К D200-0015 на биохимический анализатор IMOLA</t>
  </si>
  <si>
    <t>Электрод Сl D200-0016 на биохимический анализатор IMOLA</t>
  </si>
  <si>
    <t>Референтный электрод  D200-0017 на биохимический анализатор IMOLA</t>
  </si>
  <si>
    <t>Галогеновая лампа на биохимический анализатор IMOLA</t>
  </si>
  <si>
    <t>Фильтры сетчатые (внутренние) на биохимический анализатор IMOLA</t>
  </si>
  <si>
    <t>ЛОТ:Реагенты для биохимического  анализатора BioCne FC 360 /FC 200</t>
  </si>
  <si>
    <t>АЛТ  аланинаминотрасферазы (GPT), набор реагентов</t>
  </si>
  <si>
    <t>для количественного определения аланинаминотрансферазы (АЛТ) в сыворотке крови: реагент АЛТ 1-  1флакон 100мл,  реагент 2 - 1флакон 20мл</t>
  </si>
  <si>
    <t>АСТ аспартатаминотрасфераза (GОT)набор реагентов</t>
  </si>
  <si>
    <t>для количественного определения аспартат- аминотрансферазы (АСТ) в сыворотке крови: реагент АСТ 1 - 1 флакон 100мл,  реагент 2- 1флакон 20мл</t>
  </si>
  <si>
    <t>Белк общий, набор реагентов</t>
  </si>
  <si>
    <t>для количественного определения концентрации общего белка  в сыворотке крови. Реагент : 1флакон 125мл, стандарт общего белка 1флакон 2мл.</t>
  </si>
  <si>
    <t>Мочевина, набор реагентов</t>
  </si>
  <si>
    <t xml:space="preserve"> для количественного определения концентрации мочевины в сыворотке крови. Реагент : 1флакон 125мл, стандарт 1флакон 2мл.</t>
  </si>
  <si>
    <t xml:space="preserve"> Креатинин, набор реагентов</t>
  </si>
  <si>
    <t xml:space="preserve"> для количественного определения концентрации креатинина в сыворотке крови. Реагент : 1флакон 125мл, реагент 2- 1 флакон 125мл,  стандарт 1флакон 2мл.</t>
  </si>
  <si>
    <t>Холестерин, набор реагентов</t>
  </si>
  <si>
    <t>для количественного определения общего холестерина в сыворотке: жидкий реагент  1флакон 125мл, стандарт 1флакон 2мл.</t>
  </si>
  <si>
    <t>Триглицириды, набор реагентов</t>
  </si>
  <si>
    <t>для количественного определения  in vitro количество  триглицерида в сыворотке крови: жидкий реагент 1флакон 125мл,  стандарт  1флакон 2мл.</t>
  </si>
  <si>
    <t>Мочевая  кислота, набор реагентов</t>
  </si>
  <si>
    <t xml:space="preserve"> для количественного определения концентрации мочевой кислоты в сыворотке крови: реагент мочевой кислоты 1флакон  125мл, стандарт мочевой кислоты 1флакон 2мл</t>
  </si>
  <si>
    <t>Щелочная  фосфотаза, набор реагентов</t>
  </si>
  <si>
    <t>для количественного определения  щелочной фосфотазы в сыворотке крови: реагент R1 1 флакон 100мл, реагент  R2 1флакон 20мл</t>
  </si>
  <si>
    <t>Амилаза, набор реагентов</t>
  </si>
  <si>
    <t>для количественного определения активности а- амилазы в сыворотке, Реагент   1флакон 125мл</t>
  </si>
  <si>
    <t xml:space="preserve">Промывочный раствор 2 </t>
  </si>
  <si>
    <t>(концентрат)</t>
  </si>
  <si>
    <t xml:space="preserve">Стрип с 10 кюветами, </t>
  </si>
  <si>
    <t>10 стрипов в упаковке</t>
  </si>
  <si>
    <t>Пробирки для образцов 13мм для FC-360</t>
  </si>
  <si>
    <t xml:space="preserve">Промывочный раствор №1 </t>
  </si>
  <si>
    <t>Лампа Lamp (FC 360-10005)</t>
  </si>
  <si>
    <t>Датчик FC 360-10026</t>
  </si>
  <si>
    <t xml:space="preserve"> ЛОТ:Реагенты для анализаторов Access2,производства Beckman Coulter, США</t>
  </si>
  <si>
    <t>Тироидная панель</t>
  </si>
  <si>
    <t>Тиреотропный гормон, реагент (высокочувствительный) HYPERsensitive hTSH</t>
  </si>
  <si>
    <t>Уп (2х100) тестов</t>
  </si>
  <si>
    <t>Тиреотропный гормон, калибраторы   HYPERsensitive hTSH Calibrators</t>
  </si>
  <si>
    <t>(S0 - S5) х2,5 мл/фл.</t>
  </si>
  <si>
    <t>Общий тироксин Т4, реагент Total T4</t>
  </si>
  <si>
    <t>Уп (2х50) тестов</t>
  </si>
  <si>
    <t>Общий тироксин Т4, калибраторы   Total T4 Calibrators</t>
  </si>
  <si>
    <t>(S0 - S5) х4 мл/фл.</t>
  </si>
  <si>
    <t xml:space="preserve">Общий трийодтиронин Т3, реагент  Total T3 </t>
  </si>
  <si>
    <t>Общий трийодтиронин Т3, калибраторы  Total T3 Calibrators</t>
  </si>
  <si>
    <t>(S0 - S5) х 4 мл/фл.</t>
  </si>
  <si>
    <t>Свободный тироксин Т4, реагент  Free T4</t>
  </si>
  <si>
    <t>Свободный тироксин Т4, калибраторы Free T4 Calibrators</t>
  </si>
  <si>
    <t>(S0 - S5) х 2,5 мл/фл.</t>
  </si>
  <si>
    <t>Свободный трийодтиронин Т3, реагент  FREE T3</t>
  </si>
  <si>
    <t>Свободный трийодтиронин Т3 , калибраторы  FREE T3 Calibrators</t>
  </si>
  <si>
    <t>Тиреоглобулин, реагент Thyroglobulin</t>
  </si>
  <si>
    <t>Тиреоглобулин, калибраторы  Thyroglobulin Calibrators</t>
  </si>
  <si>
    <t>(S0 - S5) х 2,0 мл/фл.</t>
  </si>
  <si>
    <t>Антитела к тиреоглобулину, реагент Thyroglobulin Antibody II</t>
  </si>
  <si>
    <t>Антитела к тиреоглобулину, калибраторы Thyroglobulin Antibody II Calibrators</t>
  </si>
  <si>
    <t>Антитела к тиреоидной пероксидазе, реагент  TPO Antibody</t>
  </si>
  <si>
    <t>Антитела к тиреоидной пероксидазе, калибраторы  TPO Antibody Calibrators</t>
  </si>
  <si>
    <t>Тироксин-захват, реагент Thyroid Uptake</t>
  </si>
  <si>
    <t>Тироксин-захват, калибраторы  Thyroid Uptake Calibrators</t>
  </si>
  <si>
    <t>(S0, 6x1,0 мл/фл.)</t>
  </si>
  <si>
    <t xml:space="preserve">Ррепродуктивная панель </t>
  </si>
  <si>
    <t>Тестостерон, реагент Testosterone</t>
  </si>
  <si>
    <t>уп (2*50)</t>
  </si>
  <si>
    <t xml:space="preserve">Тестостерон,калибратор   Testosterone Calibrator </t>
  </si>
  <si>
    <t>уп  S0-S6  2,0мл фл</t>
  </si>
  <si>
    <t>Онкопанель</t>
  </si>
  <si>
    <t>альфа-Фетопротеин, реагент AFP</t>
  </si>
  <si>
    <t>альфа-Фетопротеин, калибраторы  AFP Calibrators</t>
  </si>
  <si>
    <t>(S0 - S6) х 2,5 мл/фл.</t>
  </si>
  <si>
    <t>Антиген СА 125, реагент OV Monitor</t>
  </si>
  <si>
    <t>Антиген СА 125, калибраторы  OV Monitor Calibrators</t>
  </si>
  <si>
    <t>Антиген СА 19-9, реагент  GI Monitor</t>
  </si>
  <si>
    <t>Антиген СА 19-9, калибраторы Access® GI Monitor Calibrators</t>
  </si>
  <si>
    <t>Антиген СА 15-3, реагент  BR Monitor</t>
  </si>
  <si>
    <t>Антиген СА 15-3, калибраторы BR Monitor Calibrators</t>
  </si>
  <si>
    <t>(S0 - S5) х 1,5 мл/фл.</t>
  </si>
  <si>
    <t>Простатический специфический антиген, реагентHYBRITECH® PSA</t>
  </si>
  <si>
    <t>Простатический специфический антиген, калибраторы HYBRITECH® PSA Calibrators</t>
  </si>
  <si>
    <t>Простатический специфический антиген, контроль  HYBRITECH® PSA QC</t>
  </si>
  <si>
    <t>3х 5мл/фл.</t>
  </si>
  <si>
    <t>Простатический специфический антиген, дилюент HYBRITECH® PSA Sample Diluent</t>
  </si>
  <si>
    <t>14 мл./фл</t>
  </si>
  <si>
    <t>Простатический специфический антиген (свободная фракция), реагент  HYBRITECH free PSA</t>
  </si>
  <si>
    <t>Простатический специфический антиген (свободная фракция), калибраторы  HYBRITECH® free PSA Calibrators</t>
  </si>
  <si>
    <t xml:space="preserve">S0x5 мл/фл.,( S1 - S5) х 2,5 мл/фл. </t>
  </si>
  <si>
    <t>Простатический специфический антиген (свободная фракция), контроль  HYBRITECH free PSA QC</t>
  </si>
  <si>
    <t>2х 5мл/фл.</t>
  </si>
  <si>
    <t xml:space="preserve">Пробелок простатспецифического антигена HYBRITECH® p2PSA </t>
  </si>
  <si>
    <t>Пробелок простатспецифического антигена, калибраторы HYBRITECH® p2PSA Calibrators</t>
  </si>
  <si>
    <t>(S0 - S6) х 2,1 мл/фл.</t>
  </si>
  <si>
    <t>Пробелок простатспецифического антигена, контроль HYBRITECH® p2PSA QC</t>
  </si>
  <si>
    <t>31х 5мл/фл.</t>
  </si>
  <si>
    <t>Раково-эмбриональный антиген, реагент  СЕА</t>
  </si>
  <si>
    <t>Раково-эмбриональный антиген, калибраторы СЕА Calibrators</t>
  </si>
  <si>
    <t>Раково-эмбриональный антиген, контроль  СЕА QC</t>
  </si>
  <si>
    <t>2 (3х2,5 мл/фл.)</t>
  </si>
  <si>
    <t>Кардиопанель</t>
  </si>
  <si>
    <t>Креатинкиназа МВ, реагент СК-МВ</t>
  </si>
  <si>
    <t>Креатинкиназа МВ, калибраторы  СК-МВ Calibrators</t>
  </si>
  <si>
    <t>Тропонин I, чувствит. тест, реагент AccuTnI®</t>
  </si>
  <si>
    <t>Тропонин I, калибраторы AccuTnl® Calibrators</t>
  </si>
  <si>
    <t>(S0 - S5) х 1,0 мл/фл.</t>
  </si>
  <si>
    <t>Дигоксин, реагент  Digoxin</t>
  </si>
  <si>
    <t>Дигоксин, калибратор S0  Digoxin Calibrator S0</t>
  </si>
  <si>
    <t>S0х4,5 мл/фл.</t>
  </si>
  <si>
    <t>Дигоксин, калибраторы Digoxin Calibrators</t>
  </si>
  <si>
    <t>Миоглобин, реагент Myoglobin</t>
  </si>
  <si>
    <t>Миоглобин, калибраторы Myoglobin Calibrators</t>
  </si>
  <si>
    <t xml:space="preserve">Дополнительные принадлежности </t>
  </si>
  <si>
    <t>Мешки для сбора отходов (для Access2)   Waste Bags</t>
  </si>
  <si>
    <t>уп(20 шт.)</t>
  </si>
  <si>
    <t>Субстрат  Substrate</t>
  </si>
  <si>
    <t>уп(4х130 мл)  4 x 600 = 2400 tests</t>
  </si>
  <si>
    <t>Промывочный буфер "Wash Buffer II" (для Access) Wash Buffer II</t>
  </si>
  <si>
    <t>уп ( 4х1950мл)</t>
  </si>
  <si>
    <t>Дилюент A для образцов Sample Diluent A</t>
  </si>
  <si>
    <t xml:space="preserve">уп (1 x 4 мл). </t>
  </si>
  <si>
    <t>Промывочный раствор System Check Solution</t>
  </si>
  <si>
    <t xml:space="preserve">уп (6 x 4 мл). </t>
  </si>
  <si>
    <t>Реакционные пробирки (16x98шт./упак.) (для Access) Reaction Vessels</t>
  </si>
  <si>
    <t>уп (16 х 98) = 1 568 tests.</t>
  </si>
  <si>
    <t>Чашечки для образцов 2 мл  Sample Cups 2 ml</t>
  </si>
  <si>
    <t>уп(1000Х2мл)</t>
  </si>
  <si>
    <t>КОНТРАД 70 CONTRAD 70</t>
  </si>
  <si>
    <t>Флакон (1 литр)</t>
  </si>
  <si>
    <t>Цитранокс  Citranox</t>
  </si>
  <si>
    <t>Флакон (1 галлон)</t>
  </si>
  <si>
    <t>Тампоны технические, Полиэстер</t>
  </si>
  <si>
    <t>уп 100 шт.</t>
  </si>
  <si>
    <t>Щетки для проомывки аспирационных игл</t>
  </si>
  <si>
    <t>ЛОТ:Иммунохимический анализатор ARCHITECT  i1000SR, i2000SR</t>
  </si>
  <si>
    <t xml:space="preserve">Поверхностные а/г вируса гепатита В качественный тест , реагент </t>
  </si>
  <si>
    <t xml:space="preserve">Поверхностные а/г вируса гепатита В качественный тест , реагент 100 тестов </t>
  </si>
  <si>
    <t>Поверхностный а/г вируса гепатита В качественный тест , реагент 2000</t>
  </si>
  <si>
    <t xml:space="preserve">Поверхностные а/г вируса гепатита В качественный тест калибратор </t>
  </si>
  <si>
    <t>Антитела к вирусу Гепатита  С, реагент 2000 тестов</t>
  </si>
  <si>
    <t xml:space="preserve">Поверхностные а/г вируса гепатита В качественный тест, контроли </t>
  </si>
  <si>
    <t>Антитела к вирусу Гепатита  С, калибратор</t>
  </si>
  <si>
    <t>Антитела к вирусу Гепатита  С, реагент 400 тестов</t>
  </si>
  <si>
    <t>Антитела к вирусу Гепатита  С, контроли</t>
  </si>
  <si>
    <t>ВИЧ Комбо , калибратор</t>
  </si>
  <si>
    <t>ВИЧ Комбо, реагент 400 тестов</t>
  </si>
  <si>
    <t>ВИЧ Комбо, реагент 2000 тестов</t>
  </si>
  <si>
    <t>ВИЧ Комбо, контроли</t>
  </si>
  <si>
    <t>Сифилис , калибратор</t>
  </si>
  <si>
    <t>Сифилис, реагент 100 тестов</t>
  </si>
  <si>
    <t>Сифилис, реагент 500 тестов</t>
  </si>
  <si>
    <t>Сифилис, контроли</t>
  </si>
  <si>
    <t>Раствор Пре-Триггера 4*975 мл (Pre – Trigger Solution) for 36000 test</t>
  </si>
  <si>
    <t>Раствор Триггера 4*975 мл (Trigger Solution) for12000test</t>
  </si>
  <si>
    <t>Концентрированный буфер (Wash Buffer 1L*4 for 920 test)</t>
  </si>
  <si>
    <t>промывающий раствор для пробозаборника 4*25 мм Probe Condition Solusion</t>
  </si>
  <si>
    <t>Реакционные ячейки Reaknion Vassele</t>
  </si>
  <si>
    <t>Предохранительные крышечки Septum N200</t>
  </si>
  <si>
    <t>Заменяемые крышечки Replacement Cups</t>
  </si>
  <si>
    <t>Чашечки для образцов Sample Cups</t>
  </si>
  <si>
    <t>ЛОТ: Анализатор флуоресцентный Alere Pima</t>
  </si>
  <si>
    <t>Alere Pima CD4 (Cartrige Kit 100x)- катриджи Alere Pim CD4 (100 шт/уп)</t>
  </si>
  <si>
    <t>Тест полоски для 
определения CD4 (капилярная кровь, сыворотка)</t>
  </si>
  <si>
    <t>Alere Pima CD4 Test Bead stanlard-контрольные катриджи с флуоресцентными микрогранулами для измерения нормального и низкого уровня CD4</t>
  </si>
  <si>
    <t xml:space="preserve">Контроль для 
определения CD4 </t>
  </si>
  <si>
    <t>ЛОТ: Портативный флуоресцентный анализатор i-CHROMA Reader / i-Chroma II</t>
  </si>
  <si>
    <t>Кардио панель</t>
  </si>
  <si>
    <t xml:space="preserve">i-CHROMA™ Tn I (Troponin I) тропонин I </t>
  </si>
  <si>
    <t>25 тестов</t>
  </si>
  <si>
    <t>i-CHROMA™ D-Dimer Д-Димер</t>
  </si>
  <si>
    <t>i-CHROMA™ CK-MB (Creatine Kinase Isoensyme-MB) креатинкиназа изоэнзим-МВ</t>
  </si>
  <si>
    <t>i-CHROMA™ hsCRP (High-Sensitivity C-Reactive Protein) высокочувствительный С-реактивный белок</t>
  </si>
  <si>
    <t>25тестов</t>
  </si>
  <si>
    <t>i-CHROMA™ PSA (Prostate Specific Antigen) специфический антиген простаты</t>
  </si>
  <si>
    <t>i-CHROMA™ AFP (Alfa Feto Protein) альфа-фетопротеин</t>
  </si>
  <si>
    <t>i-CHROMA™ CEA (Carcino Embryonic Antigen) раковый эмбриональный антиген</t>
  </si>
  <si>
    <t>i-CHROMA™ iFOB (immunoassay FOB) скрытая кровь в кале,</t>
  </si>
  <si>
    <t>Диабет</t>
  </si>
  <si>
    <t>i-CHROMA™ HbA1c гликолизированный гемоглобин HbA1c</t>
  </si>
  <si>
    <t>i-CHROMA™ MAU (Microalbumin) микроальбумин</t>
  </si>
  <si>
    <t>Гормоны</t>
  </si>
  <si>
    <t>i-CHROMA™ hCG (Human chorionic gonadotropin) Человеческий хорионический гонадотропин</t>
  </si>
  <si>
    <t>i-CHROMA™ Total ß-hCG (Human chorionic gonadotropin) общий бета хорионический гонадотропин</t>
  </si>
  <si>
    <t>i-CHROMA™ LH (Luteinizing hormone (LH) лютеинизирующий гормон</t>
  </si>
  <si>
    <t>i-CHROMA™ TSH (Thyroid Stimulating Hormone) тиреотропный гормон</t>
  </si>
  <si>
    <t>i-CHROMA™ T4 тироксин (T4)</t>
  </si>
  <si>
    <t>i-CHROMA™ PRL (Prolactin) пролактин</t>
  </si>
  <si>
    <t>Инфекции</t>
  </si>
  <si>
    <t>i-CHROMA™ CRP (C-Reactive Protein) С-реактивный белок</t>
  </si>
  <si>
    <t>i-CHROMA™ PCT (Procalcitonin) прокальцитонин,</t>
  </si>
  <si>
    <t xml:space="preserve"> 10 тестов</t>
  </si>
  <si>
    <t>Анемия</t>
  </si>
  <si>
    <t xml:space="preserve">i-CHROMA™ Ferritin ферритин, </t>
  </si>
  <si>
    <t>ЛОТ:Реагенты и расходные материалы для автоматической системы капиллярного электрофореза MINICAP, Sebia</t>
  </si>
  <si>
    <t>Набор для анализа белковых фракций сыворотки крови MINICAP PROTEIN(E)капиллярного электрофореза MINICAP (6х250мл) +2 +30 С MAXI-KIT MINICAP PROTEIN(E) (Sebia, ФРАНЦИЯ )</t>
  </si>
  <si>
    <t xml:space="preserve"> 6 MAXI-KIT из комплекта Система </t>
  </si>
  <si>
    <t>Контрольная сыворотка для анализа белковых фракций,капиллярного электрофореза MINICAP, (5x1мл ) t  +2-+8С NORMAL  CONTROL (5x1ml) (Sebia, ФРАНЦИЯ )</t>
  </si>
  <si>
    <t xml:space="preserve"> норма NORMAL  CONTROL (5) из комплекта Система </t>
  </si>
  <si>
    <t>Контрольная сыворотка для анализа белковых фракций гипергамма Cистема капиллярного электрофореза MINICAP, (5х1мл) t  +2-+8С CONTROLE HYPERGAMMA (5x1ml) (Sebia, ФРАНЦИЯ )</t>
  </si>
  <si>
    <t xml:space="preserve">HYPERGAMMA CONTROL (5) из комплекта </t>
  </si>
  <si>
    <t>Раствор CAPICLEAN из комплекта Система капиллярного электрофореза MINICAP(Sebia, ФРАНЦИЯ )</t>
  </si>
  <si>
    <t>Промывающий раствор CAPILLARYS/MINICAP электрофореза MINICAP 2х75 мл , +2 +30 С Capillarys Wash Solution (2 vials) (Sebia, ФРАНЦИЯ )</t>
  </si>
  <si>
    <t xml:space="preserve">WASH SALUTION (2) из комплекта Система капиллярного </t>
  </si>
  <si>
    <t>Очищающий раствор для капилляров из комплекта система капиллярного электрофореза MINICAP CLEAN PROTECT (5ML) (Sebia, ФРАНЦИЯ )</t>
  </si>
  <si>
    <t xml:space="preserve">1х5 мл +2 +30 С </t>
  </si>
  <si>
    <t xml:space="preserve">Буфер для разведения белков 250 мл, </t>
  </si>
  <si>
    <t>2-30С Minicap Protein 6 Buffer (Sebia, ФРАНЦИЯ )</t>
  </si>
  <si>
    <t>ЛОТ:Наборы и расходный материал для ПЦР-анализатора               "Rotor-Gene 6000" , "Rotor-Gene Q 6plex"</t>
  </si>
  <si>
    <t xml:space="preserve">Тест-система для определения вирусной нагрузки гибридизационно-флуорисцентной детекцией в режиме реального времени. Для количественного определения  РНК ВИЧ  вариант FRT,48F, включающий комплект реагентов для выделения "РИБО-сорб-12" </t>
  </si>
  <si>
    <t xml:space="preserve"> Для количественного определения  РНК ВИЧ 48, включающий комплект реагентов для выделения. Набор реагентов предназначен для выявления и количественного определения РНК вируса иммунодефицита человека в сыворотке или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 Комплект реагентов для амплификации: пробирки с лиофилизированной готовой реакционной смеси (ГРС-1) — на 48 определений; раствор для восстановления контрольных образцов (РВК), комплексный положительный контрольный образец (ПКО), лиофилизированный концентрат; оптическая пленка.  Каждый флакон с реагентами имеет цветовую идентификацию. В состав набора входит комплект калибровочных образцов. Набор гарантированно (в 100% образцов) позволяет выявлять РНК ВИЧ в концентрации не менее 20 МЕ/мл при выделении РНК из 1 мл пробы (или не менее 30 МЕ/мл – при выделении РНК из 500 мкл пробы). Диапазон измеряемых концентраций: 102 – 108 Набор позволяет определять ВИЧ при концентрациях РНК не менее 400 МЕ/мл при выделении РНК из 1 мл пробы (или не менее 800 МЕ/мл – при выделении РНК из 500 мкл пробы). Срок годности набора – 12 месяцев со дня выпуска. Температура хранения (2-8)ºС</t>
  </si>
  <si>
    <t>Реагент для транспортировки и хранения клинического материала "Транспортная среда для мазков"</t>
  </si>
  <si>
    <t>Комплект реагентов для экстракции ДНК экспресс-методом "ЭДЭМ".</t>
  </si>
  <si>
    <t>Комплект реагентов для экстракции ДНК из клинического материала «АмплиПрайм ДНК-сорб-АМ»</t>
  </si>
  <si>
    <t>Комплект реагентов для выделения РНК/ДНК из клинического материала «РИБО-сорб»</t>
  </si>
  <si>
    <t xml:space="preserve">Набор реагентов для выявления ДНК Chlamydia trachomatis в клиническом материале методом полимеразной цепной реакции (ПЦР) с гибридизационно-флуоресцентной детекцией </t>
  </si>
  <si>
    <t>Набор реагентов для выявления ДНК Mycoplasma genitalium в клиническом материале методом полимеразной цепной реакции (ПЦР) с гибридизационно-флуоресцентной детекцией</t>
  </si>
  <si>
    <t xml:space="preserve">Набор реагентов для выявления ДНК Mycoplasma hominis в клиническом материале методом полимеразной цепной реакции (ПЦР) с гибридизационно-флуоресцентной детекцией </t>
  </si>
  <si>
    <t>Набор реагентов для выявления ДНК микроорганизмов рода Ureaplasma (Ureaplasma spp.) в клиническом материале методом полимеразной цепной реакции (ПЦР) с гибридизационно-флуоресцентной детекцией</t>
  </si>
  <si>
    <t>Набор реагентов для выявления ДНК цитомегаловируса человека (CMV) в клиническом материале методом полимеразной цепной реакции (ПЦР) с гибридизационно- флуоресцентной детекцией</t>
  </si>
  <si>
    <t>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"АмплиСенс®HSV I, II-FL"</t>
  </si>
  <si>
    <t xml:space="preserve">Набор реагентов для выявления и количественного определения ДНК вирусов папилломы человека (ВПЧ) высокого канцерогенного риска (ВКР) 16, 18, 31, 33, 35, 39, 45, 51, 52, 56, 58, 59 типов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</si>
  <si>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РНК вируса гепатита C (HCV) в клиническом материале методом полимеразной цепной реакции (ПЦР) с гибридизационно-флуоресцентной детекцией </t>
  </si>
  <si>
    <t>Набор реагентов для выявления ДНК вируса гепатита B (HBV) в клиническом материале методом полимеразной цепной реакции (ПЦР) с гибридизационно-флуоресцентной детекцией</t>
  </si>
  <si>
    <t>Зонд гинекологический для взятия биологического материала однократного применения, стерильный</t>
  </si>
  <si>
    <t xml:space="preserve"> Набор реагентов для выявления и дифференциации генотипов (1, 2, 3)вируса гепатита C (HCV) в клиническом материале методом полимеразной цепной реакции (ПЦР) с гибридизационно-флуоресцентной детекцией </t>
  </si>
  <si>
    <t xml:space="preserve">Набор реагентов для одновременного выявления ДНК Chlamydia trachomatis, Ureaplasma (видов Parvum и Urealyticum) и Mycoplasma genitalium в клиническом материале  методом полимеразной цепной реакции (ПЦР) с гибридизационно- флуоресцентной детекцией </t>
  </si>
  <si>
    <t>Набор реагентов для выявления ДНК Neisseria gonorrhoeae в клиническом материале методом полимеразной цепной реакции (ПЦР)с гибридизационно-флуоресцентной детекцией</t>
  </si>
  <si>
    <t xml:space="preserve">Набор реагентов для  выявления ДНК Gardnerella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</si>
  <si>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ДНК Trichomonas vaginalis в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</si>
  <si>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РНК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</si>
  <si>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Набор реагентов для выявления и дифференциации ДНК (РНК) микроорганизмов рода Шигелла (Shigella spp.) и энтероинвазивных E. coli (EIEC), Сальмонелла (Salmonella spp.) и термофильных Кампилобактерий (Campylobacter spp.), аденовирусов группы F (Adenovirus F) и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</si>
  <si>
    <t xml:space="preserve">Наконечники универсальные, стерильные с фильтром  </t>
  </si>
  <si>
    <t>стерильные с фильтром  200 мкл  уп/1000шт. ТF-200</t>
  </si>
  <si>
    <t xml:space="preserve">Наконечники универсальные стерильные с фильтром </t>
  </si>
  <si>
    <t>стерильные с фильтром 1000 мкл  уп.1000 шт ТF-1000</t>
  </si>
  <si>
    <t xml:space="preserve">Наконечники универсальные стерильные с фильтром 0,5-10 мкл. </t>
  </si>
  <si>
    <t xml:space="preserve">стерильные с фильтром 0,5-10 мкл. 1000шт./уп. ТF-300 </t>
  </si>
  <si>
    <t xml:space="preserve">Тонкостенная пробирка с плоской крышкой 0,2мл. </t>
  </si>
  <si>
    <t>с плоской крышкой 0,2мл. 1000шт./уп. РСR-0,2-С</t>
  </si>
  <si>
    <t>Микроцентрифужная пробирка градуированная, стерильная  1,5 мл, с крышкой</t>
  </si>
  <si>
    <t xml:space="preserve">стерильная  1,5 мл, с крышкой,250 шт./уп. МСТ-150-С-S </t>
  </si>
  <si>
    <t>АмплиСенс Геноскрин НLA B*5701-FL</t>
  </si>
  <si>
    <t>Набор предназначен  для выявления аллели 5701  локуса В главного комплекса гистосовместимости человека в клиническом материале  методом ПЦР</t>
  </si>
  <si>
    <t>Наборы и расходный материал для ПЦР-анализатора               "CFX96" BIO-RAD</t>
  </si>
  <si>
    <t xml:space="preserve">Набор реагентов для выявления ДНК Clamydia trachomatis методом ПЦР в режиме реального времени. 96 опр. </t>
  </si>
  <si>
    <t>Набор реагентов для выявления ДНК Clamydia trachomatis методом ПЦР в режиме реального времени.Количество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</si>
  <si>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Ureaplasma urealyticum  методом ПЦР в режиме реального времени. 96 опр.</t>
  </si>
  <si>
    <t>Набор реагентов для выявления ДНК Ureaplasma urealyticum  методом ПЦР в режиме реального времени. Количество определений: 96 определений, включая контроли; Объем вносимого в РС образца: 50 мкл. Чувствительность (предел обнаружения) - выявление 100 копий ДНК Ureaplasma urealyticum в пробе. Специфичность выявления ДНК Ureaplasma urealyticum (по стандартной панели предприятия отрицательных ДНК-экстрактов) — 100%. Длительность анализа: 70 мин.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</si>
  <si>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выявления ДНК Mycoplasma genitalium  методом ПЦР в режиме реального времени. 96 опр.</t>
  </si>
  <si>
    <t>Набор реагентов для выявления ДНК Mycoplasma genitalium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t>
  </si>
  <si>
    <t>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96 определений</t>
  </si>
  <si>
    <t xml:space="preserve">Набор реагентов для выделения ДНК на магнитном штативе из мочи, сыворотки (плазмы) крови, соскобов эпителиальных клеток со слизистых для последующего анализа методом ПЦР в режиме реального времени </t>
  </si>
  <si>
    <t>Набор реагентов для выделения качественного и колличественного определения ДНК вируса гепатита В методом ПЦР в режиме реального времени. 48 опр. Содержит реагенты для выделения ДНК Чувствительность 5 МЕ\мл (23 копии\мл)</t>
  </si>
  <si>
    <t>Набор реагентов для выделения качественного и колличественного определения ДНК вируса гепатита В методом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КО1 и КО2 (используются в случае необходимости проверки адекватности работы аналитической системы), лиофилизированный концентрат – по 1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</si>
  <si>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РНК и дифференциации генотипов 1/2/3 вируса гепатита С методом ОТ- ПЦР в режиме реального времени.48 опр</t>
  </si>
  <si>
    <t xml:space="preserve">Количество определений: 48 определений, включая контроли;
Объем вносимого в РС (анализируемого) образца: 50 мкл.
Чувствительность: определение генотипа ВГС при концентрациях РНК не менее 400 МЕ/мл при выделении РНК из 1,0 мл пробы.
Специфичность: выявляет вирус гепатита С генотипов 1a, 1b, 2a, 2b, 2c, 2i, 3, 4, 5a, 6 независимо от субтипа, и определяет генотипы 1 (субтипы 1a, 1b), 2 (субтипы 2a, 2b, 2c, 2i), 3 (субтипы 3a, 3b).
Длительность анализа: 100 мин.
Регистрация и оценка результатов: протокол проведения реакции ОТ-ПЦР: 1 стадия: 45°С – 30 мин; 2 стадия: 94°С – 1 мин; 3 стадия: 50 циклов (94°С – 10 сек, 60°С – 20 (40) сек); Измерение флуоресценции проводить при 60°С. Гибридизационно-флуоресцентная детекция продуктов ПЦР в реальном времени, каналы детекции «FAM», «ROX», «НЕХ».Комплектация набора: Комплексный положительный контрольный образец (ПКО), лиофилизированный – 1 флакон; Готовая реакционная смесь для ОТ-ПЦР (ГРС), лиофилизированная, для определения генотипов 1/2/3 РНК ВГС – 48 пробирок. Раствор для восстановления контрольных образцов (РВК) – 1 флакон, 4 мл. Не содердит реагентов для выделения РНК. </t>
  </si>
  <si>
    <t>Набор реагентов для выделения нуклеиновых кислот (ДНК или РНК) Предназначен для применения совместно с набором  для выявления РНК и дифференциации генотипов 1/2/3 вируса гепатита С. 48 опр.</t>
  </si>
  <si>
    <t>Набор реагентов для выявления качественного и количественного определения РНК  вируса гепатита С методом ОТ- ПЦР в режиме реального времени.48 опр. Содержит набор для выделения РНК. Чувствительность: 15 МЕ\мл (45 копий\мл)</t>
  </si>
  <si>
    <t>Набор реагентов для выявления качественного и количественного определения РНК  вируса гепатита С методом ОТ- ПЦР в режиме реального времениКоличество определений: 48 определений, включая контроли; Объем эдюции: 200 мкл. Объем вносимого в РС образца: 50 мкл. Чувствительность: Набор гарантированно (в 100% образцов) выявляет РНК ВГС в концентрации не менее 15 МЕ/мл при выделении РНК из 1 мл пробы .Длительность анализа: 100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раствор для восстановления контрольных образцов (РВК) – 2 фл. по 4 мл; положительный контрольный образец, лиофилизированный концентрат, (ПКО) – 2 фл.; отрицательный контрольный образец (ОКО) – 2 фл. по 12 мл; внутренний контрольный образец, лиофилизированный концентрат, (ВКО) – 2 фл.;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и калибровочными образцами. Каждый флакон с реагентами имеет цветовую идентификацию.</t>
  </si>
  <si>
    <t>Набор реагентов для выявления и количественного определения РНК вируса иммунодефицита человека методом ОТ-ПЦР в режиме реального времени</t>
  </si>
  <si>
    <t>Количество определений: 48 определений, включая контроли;
Объем анализируемого образца: 100 или 1000 мкл; Объем элюции: 200 мкл; Объем вносимого в РС образца: 50 мкл.
Чувствительность: Набор гарантированно (в 100% образцов) выявляет РНК ВИЧ в концентрации не менее 20 МЕ/мл при выделении РНК из 1 мл пробы (или не менее 200 МЕ/мл – при выделении РНК из 100 мкл пробы)
Специфичность: В образцах, не содержащих РНК ВИЧ, результат анализа гарантированно (в 100% образцов) должен быть отрицательным.
Длительность анализа: выделение 1,5 часа, амплификация 100 мин.
Регистрация и оценка результатов: протокол проведения реакции ОТ-ПЦР: 1 стадия: 45°С – 30 мин; 2 стадия: 94°С – 1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и калибровочных образцов: положительный контрольный образец, лиофилизированный концентрат, (ПКО) – 2 фл.; внутренний контрольный образец, лиофилизированный концентрат, (ВКО) – 2 фл.; отрицательный контрольный образец на основе инактивированной сыворотки крови человека, не содержащей РНК ВИЧ, (ОКО) – 2 фл. по 12 мл; калибровочные образцы, лиофилизированный концентрат, (КО1 и КО2) используются в случае необходимости проверки адекватности работы аналитической системы – по 1 фл.; раствор для восстановления контрольных образцов (РВК) – 2 фл. по 4 мл. Комплект реагентов для проведения ОТ-ПЦР: Готовая реакционная смесь для ПЦР, лиофилизированная (ГРС) – 48 пробирок</t>
  </si>
  <si>
    <t xml:space="preserve">ЛОТ:Наборы и расходный материал для проточного цитометра "FacsCount"   </t>
  </si>
  <si>
    <t>Тест-система Факскаунт реагент (FACSCount Reagents) 50 тестов</t>
  </si>
  <si>
    <t>Тест-система Факскаунт контроль (FACSCount Controls) 25 тестов</t>
  </si>
  <si>
    <t>Раствор проточнной жидкости (FACSFlow) 20 л</t>
  </si>
  <si>
    <t>Раствор очищающей жидкости (FACSClean) 5 л</t>
  </si>
  <si>
    <t>Раствор промывочной жидкости (FACSRinse) 5 л</t>
  </si>
  <si>
    <t>Бумага  УЗ для видеопринтера SONY UРР 110S  110*20</t>
  </si>
  <si>
    <t>Реагент для определения  СД4 у детей</t>
  </si>
  <si>
    <t>ЛОТ:Наборы и расходный материал для ПЦР-анализатора ДТ-96</t>
  </si>
  <si>
    <t>Набор реагентов для выявления ДНК Trichomonas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</si>
  <si>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Trichomonas vaginalis в пробе. 
Специфичность выявления ДНК Trichomonas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</si>
  <si>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Neisseria gonorrhoeae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</si>
  <si>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t>
  </si>
  <si>
    <t>Набор реагентов для выявления ДНК Gardnerella vaginalis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</si>
  <si>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</si>
  <si>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Candida albicans методом ПЦР в режиме реального времени. 96 опр.</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</si>
  <si>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Не содержит реагентов для выделения ДНК.
Количество определений: 96 определений, включая контроли;
Объем вносимого в РС образца: 50 мкл.
Чувствительность (предел обнаружения) - выявление 100 копий ДНК Candida albicans в пробе. 
Специфичность выявления ДНК Candida albicans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</si>
  <si>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16\11 методом ПЦР в режиме реального времени. 96 опр.</t>
  </si>
  <si>
    <t>Набор реагентов для дифференциального выявления ДНК вирусов папилломы человека 6 и 11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ГРС образца: 50 мкл. Не содержит реагентов для выделения.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</si>
  <si>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ДНК ВПЧ 16\18 методом ПЦР в режиме реального времени. 96 опр.</t>
  </si>
  <si>
    <t>Набор реагентов для выявления ДНК ВПЧ ВКР генотип методом ПЦР в режиме реального времени. 96 опр.</t>
  </si>
  <si>
    <t>Набор реагентов для дифференциального выявления и количественного определения ДНК вирусов папилломы человека 16, 18, 31, 33, 35, 39, 45, 51, 52, 56, 58 и 59 типов высокого канцерогенного риска методом полимеразной цепной реакции в режиме реального времени.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</si>
  <si>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ВПГ -1,2 методом ПЦР в режиме реального времени. 96 опр.</t>
  </si>
  <si>
    <t>Набор реагентов для определения ДНК вируса простого герпеса 1 и 2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(определение 100 копий ДНК вируса простого герпеса 1 и 2 типов в пяти образцах) - 100 %.
Специфичность определения ДНК вируса простого герпеса 1 и 2 типов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</si>
  <si>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ЦМВ методом ПЦР в режиме реального времени. 96 опр.</t>
  </si>
  <si>
    <t>Набор реагентов для определения ДНК цитомегаловируса методом полимеразной цепной реакции в режиме реального времени .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</si>
  <si>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выявления ДНК Toxoplasma gondii методом ПЦР в режиме реального времени. 96 опр.</t>
  </si>
  <si>
    <t>Набор реагентов для выявления ДНК Toxoplasma gondii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Не содержит реагентов для выделения ДНК.</t>
  </si>
  <si>
    <t>Набор реагентов для выделения ДНК из  соскобов эпителиальных клеток для последующего анализа методом ПЦР в режиме реального времени 96 определений</t>
  </si>
  <si>
    <t>Набор реагентов для выделения ДНК из соскобов эпителиальных клеток. Количество определений: 100 определений, включая контроли;
Биологический материал: эпителиальные клетки (соскобы, мазки), моча, слюна;
Объем анализируемого образца: 300 мкл в транспортной пробирке;
Объем готовой к ПЦР пробы: 600 мкл;
Позволяет провести до 8 независимых процедур выделения (по 6 проб в каждой).
Время выделения: 20 минут;
Тест на отсутствие ингибирования, 100 %.</t>
  </si>
  <si>
    <t>Набор реагентов для выявления ДНК вируса гепатита В методом полимеразной цепной реакции в режиме реального времени</t>
  </si>
  <si>
    <t>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(анализируемого) образца: 50 мкл.
Чувствительность: Набор гарантированно (в 100% образцов) выявляет ДНК ВГВ в концентрации не менее 5 МЕ/мл при выделении ДНК из 1 мл образца
Специфичность: В образцах, не содержащих ДНК ВГВ, результат анализа гарантированно (в 100% образцов) должен быть отрицательным.
Длительность анализа: 70 мин. Комплектация набора: Комплект реагентов для выделения НК: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</si>
  <si>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выявления РНК вируса гепатита С методом ОТ-ПЦР в реальном времени .</t>
  </si>
  <si>
    <t>В основе используемого метода регистрации лежит измерение уровня флуоресценции в процессе амплификации кДНК (полученной методом обратной транскрипции из РНК ВГС) в каждом цикле ПЦР, интенсивность которой определяется исходным количеством кДНК в образце. Возможно выделение РНК из 1 мл, 100 мкл сыворотки (плазмы) крови.
Количество определений: 48 определений, включая контроли;
Объем элюции: 200 мкл. Объем вносимого в РС образца: 50 мкл.
Чувствительность: Набор гарантированно (в 100% образцов) выявляет РНК ВГС в концентрации не менее 15 МЕ/ мл при выделении РНК из 1 мл пробы . Комплектация набора: Комплект реагентов для выделения НК: •	 концентрирующий раствор – 4 фл. по 14 мл; лизирующий раствор No 1 – 4 фл. по 4 мл; лизирующий раствор No 2 – 4 фл. по 7 мл; сорбент (суспензия магнитных частиц) – 1 фл., 1 мл.; осадитель НК – 4 фл. по 12 мл; раствор для отмывки No 1 – 4 фл. по 8 мл; раствор для отмывки No 2 – 4 фл. по 5 мл; элюирующий раствор – 4 фл. по 3 мл. Комплект контрольных образцов: раствор для восстановления контрольных образцов (РВК) – 2 фл. по 4 мл; положительный контрольный образец (лиофилизированный концентрат), (ПКО) – 1 фл.; отрицательный контрольный образец (ОКО) – 1 фл., 12 мл; внутренний контрольный образец (лиофилизированный концентрат), (ВКО) – 2 фл. Комплект реагентов для проведения ОТ-ПЦР: готовая реакционная смесь для ПЦР, лиофилизированная (ГРС) – 48 пробирок. Набор дополнительно комплектуется пластиковыми крышками для флаконов с контрольными образцами.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</si>
  <si>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ЛОТ:Наборы и расходный материал для ПЦР-анализатора ДТ-322</t>
  </si>
  <si>
    <t xml:space="preserve">  Набор реагентов для выявления ДНК вируса простого герпеса I и II типов (HSV I, II) в клиническом материале методом полимеразной цепной реакции (ПЦР) с гибридизационно-флуоресцентной детекцией </t>
  </si>
  <si>
    <t xml:space="preserve"> Набор реагентов для выявления и количественного определения ДНК цитомегаловируса человека (CMV) в клиническом  материале методом полимеразной цепной реакции (ПЦР)</t>
  </si>
  <si>
    <t xml:space="preserve"> Набор реагентов для выявления ДНК CMV-FL</t>
  </si>
  <si>
    <t xml:space="preserve">Набор реагентов для выявления ДНК Candida albicans в клиническом материале методом полимеразной цепной реакции (ПЦР) </t>
  </si>
  <si>
    <t xml:space="preserve"> Набор реагентов для  выявления ДНК Gardnerella vaginalis в клиническом материале методом полимеразной цепной реакции (ПЦР) </t>
  </si>
  <si>
    <t xml:space="preserve"> Набор реагентов для выявления ДНК микроорганизмов рода Ureaplasma (Ureaplasma spp.) в клиническом материале методом полимеразной цепной реакции (ПЦР)</t>
  </si>
  <si>
    <t xml:space="preserve"> Набор реагентов для выявления ДНК Mycoplasma hominis в клиническом материале методом полимеразной цепной реакции (ПЦР)</t>
  </si>
  <si>
    <t xml:space="preserve"> Набор реагентов для выявления ДНК Mycoplasma genitalium в клиническом материале методом полимеразной цепной реакции (ПЦР)</t>
  </si>
  <si>
    <t xml:space="preserve"> Набор реагентов для выявления ДНК Trichomonas vaginalis в клиническом материале методом полимеразной цепной реакции (ПЦР) </t>
  </si>
  <si>
    <t xml:space="preserve"> Набор реагентов для выявления ДНК Chlamydia trachomatis в клиническом материале методом полимеразной цепной реакции (ПЦР) </t>
  </si>
  <si>
    <t xml:space="preserve">  Комплект реагентов  для экстракции ДНК экспресс-методом "ЭДЭМ"</t>
  </si>
  <si>
    <t xml:space="preserve"> Реагент для транспортировки и хранения клинического материала "Транспортная среда для мазков"</t>
  </si>
  <si>
    <t>30 мл, нерасфасованная</t>
  </si>
  <si>
    <t>Пробирка полимерная(типа Эппендорф) 1,5 мл</t>
  </si>
  <si>
    <t xml:space="preserve"> 500шт/уп</t>
  </si>
  <si>
    <t>1шт./уп.</t>
  </si>
  <si>
    <t>ЛОТ:Расходный материал для  анализатора Cobas s201</t>
  </si>
  <si>
    <t>Мультиплексный тест Cobas Tagscreen MPX версия 2,0 для использования с системой Cobas s201 (1 тест=6 донаций)</t>
  </si>
  <si>
    <t>1 набор (64 тестов)</t>
  </si>
  <si>
    <t>ЛОТ:Расходный материал для проточного цитофлюориметра  "Partec CyFlow Space"</t>
  </si>
  <si>
    <t>кан.</t>
  </si>
  <si>
    <t xml:space="preserve"> Промывочный р-р Sheath Fluid for Flow Systems, 5 л,фл (04-4007)</t>
  </si>
  <si>
    <t>флакон</t>
  </si>
  <si>
    <t>  Раствор гипохлорида Hypochlorite solution, 0.5% for Flow Systems, 250 ml,фл(04-4012)</t>
  </si>
  <si>
    <t>  Калибровочные частицы Calibration Beads 30 ml,наб(05-4018)</t>
  </si>
  <si>
    <t xml:space="preserve"> Калибровочные частицы  Calibration Beads, Concentrate.1 мл , наб(05-4008)</t>
  </si>
  <si>
    <t>Раствор для деконтаминации Decontamination Solution,фл(04-4010)</t>
  </si>
  <si>
    <t>Чистящий р-р Cleaning Solution for  for Flow Systems 250мл,фл(04-4009)</t>
  </si>
  <si>
    <t>CD 45 [LCA] (FITC), мл (05-7-179F) </t>
  </si>
  <si>
    <t xml:space="preserve"> CD 14 (FITC),мл (05-7-414F)</t>
  </si>
  <si>
    <t>Лизирующий раствор CyLyse Erythrocyte Lysing Kit. 200 тестов (05-5010)</t>
  </si>
  <si>
    <t>ЛОТ: Анализатор Cobas e411 дисковый</t>
  </si>
  <si>
    <t>Кассета: Anti-TG на 100 тестов (без набора калибраторов и контролей)</t>
  </si>
  <si>
    <t>Кассета: Анти- тиреопероксидаза Анти-TPO на 100 тестов (без набора калибраторов и контролей )</t>
  </si>
  <si>
    <t>Кассета: anti-TSHR антитела к тиреотропному гормону на 100 тестов</t>
  </si>
  <si>
    <t>Кассета: свободный трийодтиронин Elecsys FT3 на 200 тестов</t>
  </si>
  <si>
    <t>Кассета: Свободный тироксин Elecsys FT4 на 200 тестов</t>
  </si>
  <si>
    <t>Кассета: общий трийодтиронин Elecsys T3 на 200 тестов</t>
  </si>
  <si>
    <t>Кассета: общий тироксин Elecsys T4 ( Elecsys T4 2 generation) на 200 тестов</t>
  </si>
  <si>
    <t>Кассета: Тиреоглобулин на 100 тестов</t>
  </si>
  <si>
    <t>Кассета: тиреоглобулин подтверждающий на 50 тестов</t>
  </si>
  <si>
    <t>Кассета: тиреотропный гормон ТТГ Elecsys ТТГ на 200 тестов</t>
  </si>
  <si>
    <t>Набор для определения Т- захвата на 200 тестов</t>
  </si>
  <si>
    <t>Кассета: креатин киназа Elecsys CK-MB третья генерация на 100 тестов</t>
  </si>
  <si>
    <t>Кассета: креатин киназа Elecsys CK-MB STAT третья генерация на 100 тестов</t>
  </si>
  <si>
    <t>Кассета: дигитоксин Elecsys Digitoxin на 100 тестов</t>
  </si>
  <si>
    <t>Кассета: дигоксин Digoxin на 100 тестов</t>
  </si>
  <si>
    <t>Кассета: миоглобин Elecsys Myoglobin на 100 тестов</t>
  </si>
  <si>
    <t>Кассета: миоглобин STAT Elecsys Myoglobin STAT на 100 тестов</t>
  </si>
  <si>
    <t>Кассета: хроническая сердечная недостаточность на 100 тестов</t>
  </si>
  <si>
    <t>Кассета: тропонин ^срочный тест, TI STAT на 100 тестов</t>
  </si>
  <si>
    <t>Кассета: тропонин T высокочувствительный на 200 тестов</t>
  </si>
  <si>
    <t>Кассета: тропонин T высокочувствительный STAT на 100 тестов</t>
  </si>
  <si>
    <t>Кассета: ACTH на 100 тестов</t>
  </si>
  <si>
    <t>Кассета: C-peptide на 100 тестов</t>
  </si>
  <si>
    <t>Кассета: кортизол на 100 тестов</t>
  </si>
  <si>
    <t>Кассета: дигидроэпиандростерон- сульфат Elecsys DHEA-S на 100 тестов</t>
  </si>
  <si>
    <t>Кассета на 100 тестов: эстрадиол Elecsys Estradiol II</t>
  </si>
  <si>
    <t>Кассета на 100 тестов: фолликулостимулирующий гормон Elecsys FSH</t>
  </si>
  <si>
    <t>Кассета на 100 тестов: хорионический гонадотропин Elecsys HCG STAT</t>
  </si>
  <si>
    <t>Кассета: хорианальный гонадотропин + бэтта Elecsys HCG+бэтта 100 тестов</t>
  </si>
  <si>
    <t>Кассета: для определения гормона роста hGH на 100 тестов</t>
  </si>
  <si>
    <t>Кассета: Elecsys Insulin на 100 тестов</t>
  </si>
  <si>
    <t>Кассета: лютеинизирующий гормон (ЛГ) Elecsys LH</t>
  </si>
  <si>
    <t>Кассета Elecsys: прогестерон, Progesterone G3 Elecsys cobas e 100</t>
  </si>
  <si>
    <t>Кассета Elecsys: прогестерон, Progesterone G3 Elecsys cobas e 102</t>
  </si>
  <si>
    <t>Кассета на 100 тестов: пролактин Elecsys Prolactin (Elecsys Prolactin)</t>
  </si>
  <si>
    <t>Кассета на 100 тестов: глобулин связывающий половые гормоны SHBG</t>
  </si>
  <si>
    <t>Кассета на 100 тестов: тестостерон Elecsys Testosterone</t>
  </si>
  <si>
    <t>Кассета: Свободный бета хориональный гонадотропин на 100 тестов</t>
  </si>
  <si>
    <t>Кассета: Elecsys PAPP-A на 100 тестов</t>
  </si>
  <si>
    <t>Кассета: сывороточных уровней плацентарного фактора роста на 100 тестов</t>
  </si>
  <si>
    <t>Кассета: растворимый fms- подобной тирозинкиназы 1 на 100 тестов</t>
  </si>
  <si>
    <t>Кассета: альфа фито протеин на 100 тестов</t>
  </si>
  <si>
    <t>Кассета: онкомаркер CA 125 II Elecsys CA 125 II на 100 тестов</t>
  </si>
  <si>
    <t>Кассета: онкомаркер CA 15-3 II на 100 тестов</t>
  </si>
  <si>
    <t>Кассета: Онкомаркер CA 19-9 Elecsys CA 19-9 на 100 тестов</t>
  </si>
  <si>
    <t>Кассета: Онкомаркер CA 72-4 Elecsys CA 72-4 на 100 тестов</t>
  </si>
  <si>
    <t>Кассета: онкомаркер Cyfra 21­1 Elecsys Cyfra 21-1 на 100 тестов</t>
  </si>
  <si>
    <t>Кассета: карциноэмбриональный антиген на 100 тестов</t>
  </si>
  <si>
    <t>Кассета: свободный простатоспецифический антиген (свободный ПСА) Elecsys free PSA на 100 тестов</t>
  </si>
  <si>
    <t>Кассета: определения белка эпидермиса человека на 100 тестов</t>
  </si>
  <si>
    <t>Кассета: нейро­специфическая энолаза Elecsys NSE на 100 тестов</t>
  </si>
  <si>
    <t>Кассета: онкомаркер рака кожи S100 Elecsys S100 на 100 тестов</t>
  </si>
  <si>
    <t>Кассета: общий простатоспецифический антиген на 100 тестов</t>
  </si>
  <si>
    <t>Кассета: феритин на 200 тестов</t>
  </si>
  <si>
    <t>Кассета: феритин на 100 тестов</t>
  </si>
  <si>
    <t>Folate RBC Elecsys cobas e 100</t>
  </si>
  <si>
    <t>Folate RBC Elecsys cobas e 102</t>
  </si>
  <si>
    <t>Кассета: фолат на 100 тестов</t>
  </si>
  <si>
    <t>Кассета: Elecsys Витамин В12 на 100 тестов</t>
  </si>
  <si>
    <t>Кассета: CrossLaps/serum на 100 тестов</t>
  </si>
  <si>
    <t>Кассета: Elecsys N-MID- остеокальцин на 100 тестов</t>
  </si>
  <si>
    <t>Кассета: PTH (паратгормон) на 100 тестов</t>
  </si>
  <si>
    <t>Кассета: PTH Stat (паратгормон) на 100 тестов</t>
  </si>
  <si>
    <t>Кассета: Elecsys PTH (паратгормон) 1-84</t>
  </si>
  <si>
    <t>Кассета: Elecsys PTH (паратгормон) 1-86</t>
  </si>
  <si>
    <t>Кассета: Общий P1NP на 100 определений</t>
  </si>
  <si>
    <t>Кассета: для общего витамина D на 100 тестов</t>
  </si>
  <si>
    <t>Кассета: Elecsys anti-CCP на 100 тестов</t>
  </si>
  <si>
    <t>Кассета: IgE на 100 тестов</t>
  </si>
  <si>
    <t>Кассета: Anti-HAV на 100 тестов</t>
  </si>
  <si>
    <t>Кассета: Anti-HAV IgM на 100 тестов</t>
  </si>
  <si>
    <t>Кассета: Anti-HBc на 100 тестов</t>
  </si>
  <si>
    <t>Кассета: антитела к сердцевине вируса гепатита В, Anti-HBc на 200 тестов</t>
  </si>
  <si>
    <t>Кассета: Anti-HBc IgM на 100 тестов</t>
  </si>
  <si>
    <t>Кассета: Anti-HBe Elecsys Anti- HBe 100 тестов</t>
  </si>
  <si>
    <t>Кассета: антитела к гепатиту С, Anti-HCV, на 100 тестов</t>
  </si>
  <si>
    <t>Кассета: антитела к гепатиту С, Anti-HCV, на 200 тестов</t>
  </si>
  <si>
    <t>Кассета: цитомигаловирус IgG на 100 тестов</t>
  </si>
  <si>
    <t>Кассета: цитомигаловируса (авидентность) на 50 тестов</t>
  </si>
  <si>
    <t>Кассета: цитомигаловирус ^М на 100 тестов</t>
  </si>
  <si>
    <t>Кассета: HBeAg гепатита В на 100 тестов</t>
  </si>
  <si>
    <t>Подтверждающий Elecsys HBsAg Confirmatory Test 2 8-40 тестов Elecsys</t>
  </si>
  <si>
    <t>Кассета: HBsAg гепатита В на 100 тестов</t>
  </si>
  <si>
    <t>Кассета: HBsAg количественного гепатита В на 100 тестов</t>
  </si>
  <si>
    <t>Кассета: антигена к вирусу иммунодефицита человека на 100 тестов</t>
  </si>
  <si>
    <t>Elecsys HIV Ag Confirmatory Test 2 20 тестов</t>
  </si>
  <si>
    <t>Скрининговый набор реагентов для качественного определения антител к ВИЧ PT на 100 тестов</t>
  </si>
  <si>
    <t>Кассета: вирус герпеса тип 1 HSV-1 IgG на 100 тестов</t>
  </si>
  <si>
    <t>Кассета: вирус герпеса тип 2 HSV-2 IgG на 100 тестов</t>
  </si>
  <si>
    <t>Кассета: Rubella IgG на 100 тестов</t>
  </si>
  <si>
    <t>Кассета: Rubella ^М на 100 тестов</t>
  </si>
  <si>
    <t>Кассета: Toxo IgG Авидность на 100 тестов</t>
  </si>
  <si>
    <t>Кассета: Toxo IgG на 100 тестов</t>
  </si>
  <si>
    <t>Кассета: Toxo IgM на 100 тестов</t>
  </si>
  <si>
    <t>Кассета: прокальцина на 100 тестов</t>
  </si>
  <si>
    <t>Кассета: интерлейкина на 100 тестов</t>
  </si>
  <si>
    <t>Набор по определению Такролимуса в крови</t>
  </si>
  <si>
    <t>Набор по определению Циклоспорина в крови</t>
  </si>
  <si>
    <t>Кальцитонин</t>
  </si>
  <si>
    <t>Кассета Elecsys Syphilis</t>
  </si>
  <si>
    <t>Иммунотест для количественного определения антимюллерова гормона (AMH)</t>
  </si>
  <si>
    <t>Кассета Антитела к маркеру вирусного гепатита HBs (Anti- HBs) 100 тестов</t>
  </si>
  <si>
    <t>Кассета Антитела к маркеру вирусного гепатита HBs (Anti- HBs) 200 тестов</t>
  </si>
  <si>
    <t>Иммунотест для определения антигена плоскоклеточной карциномы - SCC</t>
  </si>
  <si>
    <t>Иммунотест для количественного определения эверолимуса- Everolimus</t>
  </si>
  <si>
    <t>Иммунотест для количественного определения Прогастрин-высвобождающий пептид (proGRP)</t>
  </si>
  <si>
    <t>Иммунотест для количественного определения Сиролимуса - Sirolimus</t>
  </si>
  <si>
    <t>Иммунотест для качественного определения содержания антител к HTLV-I/II - HTLV- I/II</t>
  </si>
  <si>
    <t>Калибраторы:</t>
  </si>
  <si>
    <t>Калибратор: для адренокортикотропного гормона ACTH 4*1 мл</t>
  </si>
  <si>
    <t>Калибратор: Elecsys АФП CalSet 4*1,0 мл</t>
  </si>
  <si>
    <t>Калибратор: для антител к тиреоидпероксидазе 4*1,5 мл</t>
  </si>
  <si>
    <t>Калибратор: для иммунотест ТГ 4*1,5 мл</t>
  </si>
  <si>
    <t>Калибратор: для бетта- CrossLaps/serum 4*1 мл</t>
  </si>
  <si>
    <t>Калибратор: Elecsys CA 125 II CalSet 4*1 мл</t>
  </si>
  <si>
    <t>Калибратор: Elecsys CA 15-3 II CalSet 4*1 мл</t>
  </si>
  <si>
    <t>Калибратор: Elecsys CA 19-9 CalSet 4*1 мл</t>
  </si>
  <si>
    <t>Калибратор: Elecsys CA 72-4 CalSet 4*1 мл</t>
  </si>
  <si>
    <t>Калибраторы: Elecsys CEA CalSet 4*1 мл</t>
  </si>
  <si>
    <t>Калибратор: Elecsys CK-MB CalSet 4*1 мл</t>
  </si>
  <si>
    <t>Калибратор: Elecsys CK-MB Stat CalSet 4*1 мл</t>
  </si>
  <si>
    <t>Калибратор: для Кортизола 4*1 мл</t>
  </si>
  <si>
    <t>Калибратор: для C-Peptide 4*1 мл</t>
  </si>
  <si>
    <t>Калибратор: Elecsys Cyfra 21-1 4*1 мл</t>
  </si>
  <si>
    <t>Калибратор: Elecsys DHEA-S CalSet 4*1 мл</t>
  </si>
  <si>
    <t>Калибратор Elecsys Digitoxin CalSet 4*1 мл</t>
  </si>
  <si>
    <t>Калибратор Elecsys Digoxin CalSet 4*1,5 мл</t>
  </si>
  <si>
    <t>Калибратор: Elecsys Estradiol G3 CalSet II 4*1 мл</t>
  </si>
  <si>
    <t>Калибратор: для ферритина 4*1 мл</t>
  </si>
  <si>
    <t>Калибратор Elecsys: Folate CS</t>
  </si>
  <si>
    <t>Калибратор: для хорионического гонадотропина человека 4*1 мл</t>
  </si>
  <si>
    <t>Калибратор: Elecsys free PSA CalSet 4*1 мл</t>
  </si>
  <si>
    <t>Калибратор: Elecsys FSH CalSet II 4*1 мл</t>
  </si>
  <si>
    <t>Калибратор: для FT3 4*1 мл</t>
  </si>
  <si>
    <t>Калибратор: для FT4 4*1 мл</t>
  </si>
  <si>
    <t>Калибратор: для HCG STAT CalSet 4*1 мл</t>
  </si>
  <si>
    <t>Калибратор: Elecsys HCG+бэтта CalSet 4*3 мл</t>
  </si>
  <si>
    <t>Калибратор: для HE4 белка 4 эпидермиса человека, 4 x 1.0 mL</t>
  </si>
  <si>
    <t>Калибратор: гормона роста hGH 4*1 мл</t>
  </si>
  <si>
    <t>Калибратор: для имуноглобулина 4*1 мл</t>
  </si>
  <si>
    <t>Калибратор: для определения IL 6 4*1 мл</t>
  </si>
  <si>
    <t>Калибратор: для инсулина 4*1 мл</t>
  </si>
  <si>
    <t>Калибратор: Elecsys LH CalSet II 4*1 мл</t>
  </si>
  <si>
    <t>Калибратор Elecsys Myoglobin CalSet 4*1 мл</t>
  </si>
  <si>
    <t>Калибратор: Elecsys Myoglobin Stat CalSet 4*1 мл</t>
  </si>
  <si>
    <t>Калибратор: Elecsys N-MID- остеокальцин 4*1 мл</t>
  </si>
  <si>
    <t>Калибратор: Elecsys NSE CalSet 4*1 мл</t>
  </si>
  <si>
    <t>Калибратор: Elecsys PAPP-A CalSet 4*1 мл</t>
  </si>
  <si>
    <t>Калибратоp: для PIGF 4*1 мл</t>
  </si>
  <si>
    <t>Калибратор: для proBNP 4*1 мл</t>
  </si>
  <si>
    <t>Калибратор: для proBNP STAT 4*1 мл</t>
  </si>
  <si>
    <t>Калибратор: для прогестерона Progesterone G3 CS Elecsys</t>
  </si>
  <si>
    <t>Калибратор Elecsys: для пролактина Prolactin CalSet 4*1 мл</t>
  </si>
  <si>
    <t>Калибратор: РТН (паратгормон) 4*1 мл</t>
  </si>
  <si>
    <t>Калибратор: РТН STAT (паратгормон срочный) 4*1 мл</t>
  </si>
  <si>
    <t>Калибратор: PTH 1-84 ,4*1 мл</t>
  </si>
  <si>
    <t>Калибратор: Elecsys S100 CalSet 4*1 мл</t>
  </si>
  <si>
    <t>Калибратор: sFlt-1,4*1 мл</t>
  </si>
  <si>
    <t>Калибратор: SHBG CS 4*1 мл</t>
  </si>
  <si>
    <t>Калибратор:для Т3 4*1 мл</t>
  </si>
  <si>
    <t>Калибратор: для T4 CalSet 4*1 мл</t>
  </si>
  <si>
    <t>Калибратор: для тестостерон Testosterone CS 4*1 мл</t>
  </si>
  <si>
    <t>Калибратор: иммунотест ТГ 4*1 мл</t>
  </si>
  <si>
    <t>Калибратор: общий P1NP 4*1 мл</t>
  </si>
  <si>
    <t>Калибраторы: Elecsys total PSA CalSet 4*1 мл</t>
  </si>
  <si>
    <t>Калибратор: для тропонина I</t>
  </si>
  <si>
    <t>Калибратор: для тропонина I STAT 4*1 мл</t>
  </si>
  <si>
    <t>Калибратор: Elecsys Troponin T hs CalSet 4*1 мл</t>
  </si>
  <si>
    <t>Калибратор: для экспресс определения Тропонина Т высокочувствительным экспресс методом 4*1 мл</t>
  </si>
  <si>
    <t>Калибратор: для тиреотропного гормона ТТГ 4*1,3 мл</t>
  </si>
  <si>
    <t>Калибратор: для определения Т-захвата 4*1 мл</t>
  </si>
  <si>
    <t>Калибратор: для витамина В12 4*1 мл</t>
  </si>
  <si>
    <t>Калибратор: для витамина Д общего 4*1 мл</t>
  </si>
  <si>
    <t>Калибратор Tacrolimus CS</t>
  </si>
  <si>
    <t>Калибратор Cyclosporine CS</t>
  </si>
  <si>
    <t>Калибратор Calcitonin CS</t>
  </si>
  <si>
    <t>Калибровочный набор - Everolimus CalSet</t>
  </si>
  <si>
    <t>Калибровочный набор - SCC</t>
  </si>
  <si>
    <t>Калибратор AMH CS</t>
  </si>
  <si>
    <t>Калибратор proGRP</t>
  </si>
  <si>
    <t>Калибровочный набор - Sirolimus CalSet</t>
  </si>
  <si>
    <t>Контроли:</t>
  </si>
  <si>
    <t>Контроли: Elecsys PreciControl Anti-HAV 4*4,0 мл</t>
  </si>
  <si>
    <t>Контроли: Elecsys PreciControl Anti-HAV IgM 16*0,67</t>
  </si>
  <si>
    <t>Контроли: Elecsys PreciControl Anti-HAV IgM 16*0,69</t>
  </si>
  <si>
    <t>Контроли: Elecsys PreciControl a-HBc IgM 16*1,0 мл</t>
  </si>
  <si>
    <t>Контроль: Elecsys anti-CCP CalSet 4*2 мл</t>
  </si>
  <si>
    <t>Контроли: Elecsys PreciControl Anti-HBc 8*1.3 мл</t>
  </si>
  <si>
    <t>Контроли: Elecsys PreciControl Anti-Hbe 16*1,3 мл</t>
  </si>
  <si>
    <t>Контроли: Elecsys PreciControl Anti-HBs 16*1,3 мл</t>
  </si>
  <si>
    <t>Контроли: Elecsys PreciControl Anti-HCV 16*1,3 мл</t>
  </si>
  <si>
    <t>Контрольная сыворотка 4*2 мл</t>
  </si>
  <si>
    <t>Контроль для цитомегаловируса CMV IgG 16*1,0 мл</t>
  </si>
  <si>
    <t>Контроль для цитомегаловируса CMV IgG (авидентность) 8*1,0 мл</t>
  </si>
  <si>
    <t>Контроль для цитомегаловируса CMV ^М 16*1,0 мл</t>
  </si>
  <si>
    <t>Контроли: Elecsys PreciControl HBeAg 16*1,3 мл</t>
  </si>
  <si>
    <t>Контроли: Elecsys PreciControl HBsAg</t>
  </si>
  <si>
    <t>Контроль: для HE4 белка эпидермиса человека 4*1,0 мл</t>
  </si>
  <si>
    <t>Контроль: для определения ВИЧ 6*2,0 мл</t>
  </si>
  <si>
    <t>Контроли: Elecsys PreciControl HSV 4*3 мл</t>
  </si>
  <si>
    <t>Контрольная сыворотка для маркеров материнского скрининга 6*2 мл</t>
  </si>
  <si>
    <t>Контроль Мультимаркер (PreciControl Multimarker)</t>
  </si>
  <si>
    <t>Контроль: PreciControl IgG Rubella 16*1 мл</t>
  </si>
  <si>
    <t>Контроль: PreciControl IgM Rubella 8*1 мл</t>
  </si>
  <si>
    <t>Контроль для антител к рецепторам ТТГ 4*2 мл</t>
  </si>
  <si>
    <t>Контроль: PreciControl IgG Toxo 16*1 мл</t>
  </si>
  <si>
    <t>Контроль: PreciControl IgG T oxo Avidity</t>
  </si>
  <si>
    <t>Контроль: токсоплазмоз IgM, 16*0,67 мл</t>
  </si>
  <si>
    <t>Контроль для тропонинов 4*2 мл</t>
  </si>
  <si>
    <t>Контроль для тиреотропного гормона ТТГ 4*2 мл</t>
  </si>
  <si>
    <t>Контроль для опухолевых маркеров 4*3 мл</t>
  </si>
  <si>
    <t>Контроли: Precicontrol Universal 4*3 мл</t>
  </si>
  <si>
    <t>Контроль для определения анемии и маркеров костного обмена 4*2 мл</t>
  </si>
  <si>
    <t>Контроль ПрециКонтроль Циклоспорин, Такролимус</t>
  </si>
  <si>
    <t>Контроль ПрециКонтроль Syphilis (PreciControl Syphilis)</t>
  </si>
  <si>
    <t>Контроль PreciControl AMH</t>
  </si>
  <si>
    <t>Набор контрольных сывороток - Precicontrol Lung Cancer</t>
  </si>
  <si>
    <t>Everolimus PC</t>
  </si>
  <si>
    <t>Контроль PreciControl proGRP</t>
  </si>
  <si>
    <t>Контрольная сыворотка PreciControl HTLV</t>
  </si>
  <si>
    <t>Растворы и расходные материалы</t>
  </si>
  <si>
    <t>Разбавитель проб Мультитест Elecsys Diluent MultiAssay 2*18 мл</t>
  </si>
  <si>
    <t>Разбавитель универсальный Elecsys Diluent Universal 2*16 мл</t>
  </si>
  <si>
    <t>Разбавитель универсальный Elecsys Diluent Universal 2*36 мл</t>
  </si>
  <si>
    <t>Разбавитель проб для тестов: эстрадиол и прогестерон (для ручного разведения) 2*22 мл</t>
  </si>
  <si>
    <t>Разбавитель гепатита А 2*15 мл</t>
  </si>
  <si>
    <t>Разбавитель Elecsys Diluent NSE 4*3 мл</t>
  </si>
  <si>
    <t>Набор флаконов для Калибраторов 2*56 флакона</t>
  </si>
  <si>
    <t>Набор флаконов для контролей 2*56 флакона</t>
  </si>
  <si>
    <t>Контрольный раствор Blank Cell 2*50 мл</t>
  </si>
  <si>
    <t>Раствор калибрационный 3 флакона.</t>
  </si>
  <si>
    <t>Раствор для системной очистки ISE Sys Clean 5*100 мл</t>
  </si>
  <si>
    <t>Адаптер для чистящего раствора</t>
  </si>
  <si>
    <t>Промывочный раствор 1*500 мл</t>
  </si>
  <si>
    <t>Буферный раствор ProCell 6*380 мл</t>
  </si>
  <si>
    <t>Очищающий раствор CleanCell 6*380 мл</t>
  </si>
  <si>
    <t>Реакционные пробирки для системы ASSAY CUP Elecsys 2010 60*60 шт.</t>
  </si>
  <si>
    <t>Наконечники ASSAY TIP 30*120.</t>
  </si>
  <si>
    <t>Емкость для отходов для е411/2010 14 шт.</t>
  </si>
  <si>
    <t>Кюветы 5000 шт.</t>
  </si>
  <si>
    <t>Измерительная ячейка с референсным электродом V7.0 1 шт.</t>
  </si>
  <si>
    <t>Инструмент для снятия крышек с флаконов</t>
  </si>
  <si>
    <t>Бутыль</t>
  </si>
  <si>
    <t>Лопатка</t>
  </si>
  <si>
    <t>Набор пипеток для проб</t>
  </si>
  <si>
    <t>Наконечник для подлива seal SET2</t>
  </si>
  <si>
    <t>Наконечник для подлива seal SET4</t>
  </si>
  <si>
    <t>Набор для проб S1C</t>
  </si>
  <si>
    <t>Набор для полугодового обслуживания</t>
  </si>
  <si>
    <t>Набор для годового обслуживания</t>
  </si>
  <si>
    <t>Реагент подготовительный для Такролимуса, Циклоспорина</t>
  </si>
  <si>
    <t>Раствор для проверки измерительной ячейки SAP Test Elecsys, cobas e</t>
  </si>
  <si>
    <t xml:space="preserve">Тест -системы для опр.  онко - маркеров   методом    ИФА </t>
  </si>
  <si>
    <t xml:space="preserve">"РЭА " - стрип 96 опр.(  раковый  эмбриональный  антиген)    
                   </t>
  </si>
  <si>
    <t>Предназначен для количественного определения концентрации раково-эмбрионального антигена (РЭА) в сыворотке крови человека методом твердофазного иммуноферментного анализа. Объем набора, определений (включая контроли) 96,  Все реагенты жидкие, готовые не требующие дополнительных разведений. Тетраметилбензидин готовый, однокомпонентный готовый 1 фл 14 мл.
Конъюгат –  1фл 14 мл, жидкий готов к использованию.Калибраторы 6 фл по 1,0 мл (0;5;10;25;100;250) нг/мл.Анализируемые сыворотки хранятся не менее 48 часов при +2-8С, или не менее 2 месяцев при -20С.Промывочный буфер 20Х14 мл, храниться не менее 5 суток при комнатной температуре.Чувствительность метода, не более 1 нг/мл., Воспроизводимость, % 8, Диапазон определяемых концентраций, пмоль/л 0-250, Время инкубации, мин 60, температура 18-25 С, Объём пробы, мкл 25, Срок хранения 12 месяцев.</t>
  </si>
  <si>
    <t xml:space="preserve">СА 19 - 9- стрип 96 опр.                       (Антиген  раковый 19 - 9) </t>
  </si>
  <si>
    <t xml:space="preserve">Предназначен для количественного определения концентрации ракового антигена CA 19-9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0-500 Ед/мл, чувств. не более 1 Ед/мл.Все реагенты жидкие, готовые не требующие дополнительных разведений.Обязательное наличие в составе набора контрольной сыворотки.Комплект из двенадцати восьмилуночных стрипов в рамке.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(0;10;50;100;250;500)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температуре.Срок годности набора не менее 12 месяцев.
</t>
  </si>
  <si>
    <t xml:space="preserve">Набор для колич. опр. АФП (Альфа -фетопротеин)  
</t>
  </si>
  <si>
    <t xml:space="preserve">Набор для колич. опр. АФП (Альфа -фетопротеин) стрип,  сэндвич одностадийный метод . 96 опред. Время внесения калибровочных проб, контрольной сыворотки и исследуемых образцов не менее 15 мин.Термостатируемое шейкирование +37 .
Диапазон определения концентраций не уже 0-300 МЕ/мл, чувств.не более 0,9 МЕ/мл.
Все реагенты жидкие, готовые не требующие дополнительных разведений.Комплект из двенадцати восьмилуночных стрипов в рамке.Контрольная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использованию.Калибраторы 6 фл по 0,5 мл (0;10;50;100;200;300)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</si>
  <si>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Набор для колич. опр. СА  - 15,3</t>
  </si>
  <si>
    <t xml:space="preserve">Набор для колич. опр. СА  - 15,3. стрип,  сэндвич одностадийный метод . 96 опред. Время внесения калибровочных проб, контрольной сыворотки и исследуемых образцов не менее 15 мин.
Планшеты со стрептавидином, что позволяет расширить диапазон определяемых концентраций и отодвинуть границу хук-эффекта.Температура инкубации +18…+25С.Диапазон определения концентраций не уже 0-400 Ед/мл, чувств. не более 0,2 Ед/мл.Все реагенты жидкие, готовые не требующие дополнительных разведений.
Наличие в составе набора контрольной сыворотки.
Комплект из двенадцати восьмилуночных стрипов.
Контрольная сыворотка - 1фл 0,5 мл.
1 Н соляная кислота - 1фл 14 мл.Тетраметил-бензидин готовый, однокомпонентный готовый 1 фл 14 мл.Конъюгат –  1фл 14 мл, жидкий готов к использованию.Калибраторы 6 фл по 1,0 мл (0;10;40;100;200;400)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</si>
  <si>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СА  - 125  стрип  
</t>
  </si>
  <si>
    <t xml:space="preserve">Набор для колич. опр. СА  - 125  стрип. 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0-1000 Ед/мл, чувств. не более 3 ЕД/мл.
Все реагенты жидкие, готовые не требующие дополнительных разведений.Комплект из двенадцати восьмилуночных стрипов в рамке.Планшеты со стрептавидином, что позволяет расширить диапазон определяемых концентраций и отодвинуть границу хук-эффекта.Контрольная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15; 50; 100; 250; 500) Ед/мл.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</si>
  <si>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колич. опр. Общ. -ПСА ( простата  специфический  антиген ) стрип. </t>
  </si>
  <si>
    <t xml:space="preserve">Набор реагентов предназначен для количественного определения концентрации простат-специфического антигена в сыворотке крови человека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мин.Термостатируемое шейкирование +37.
Диапазон определения концентраций не уже 0-30 нг/мл, чувств. не более 0,2 нг/мл.Все реагенты жидкие, готовые не требующие дополнительных разведений.Комплект из двенадцати восьмилуночных стрипов.Контрольная сыворотка - 1фл 0,5 мл.
1 Н соляная кислота - 1фл 14 мл.
Тетраметилбензидин готовый, однокомпонентный готовый 1 фл 14 мл.Конъюгат –  1фл 14 мл, жидкий готов к использованию.Калибровочные пробы: 6 фл по 0,5мл (0; 1;2,5; 5; 10; 30) нг/мл.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</si>
  <si>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кол.опр. Свободного  -ПСА ( простата  специфический  антиген )  -стрип,  </t>
  </si>
  <si>
    <t xml:space="preserve">Набор для кол.опр. Свободного-ПСА ( простата  специфический  антиген ) -стрип, 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0-10 нг/мл, чувств. не более 0,08 нг/мл.
Все реагенты жидкие, готовые не требующие дополнительных разведений.
Комплект из двенадцати восьмилуночных стрипов.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Калибровочные пробы: 6 фл по 0,5мл (0; 0,2; 0,5; 2,5; 10) нг/мл. (Дополнительный  комплектующий реагент: аналитический буфер А 14 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</si>
  <si>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Набор для кол. опр. Гонадотропина ХГЧ . 
</t>
  </si>
  <si>
    <t xml:space="preserve"> Набор реагентов  предназначен для количественного определения концентрации хорионического гонадотропина человека в сыворотке крови человека методом твердофазного иммуноферментного анализа. 96 опр.Кол-во анализируемой сыворотки не более 20 мкл , метод анализа - сэндвич двустадийный.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определения концентраций не уже 0-200 мМЕ/мл, чувств. не более 2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(0;8;25;50;150;200)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</si>
  <si>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Кальцитонин человека (медуллярный рак щитовидной железы)</t>
  </si>
  <si>
    <t>Набор для колич. опр. кальцитонина  стрип.  Все реагенты жидкие, готовые не требующие дополнительного  разведения. 96 определений, длина волны 450 нм</t>
  </si>
  <si>
    <t xml:space="preserve">Набор для определения Кальцитонина человека </t>
  </si>
  <si>
    <t xml:space="preserve"> 96 определений методом твердофазного иммуноферментного анализа</t>
  </si>
  <si>
    <t>Набор для определения Ферритина</t>
  </si>
  <si>
    <t>Набор реагентов предназначен для количественного определения концентрации ферритина в сыворотке крови человека методом твердофазного иммуноферментного анализа. 96 определений</t>
  </si>
  <si>
    <t>Серологические маркеры инфекций методом ( ИФА )</t>
  </si>
  <si>
    <t>Лот: Диагностика токсоплазмоза</t>
  </si>
  <si>
    <t xml:space="preserve">Набор реагентов  для иммуноферментного количественного и качественного опр. иммуноглобулинов  класса G к Toxoplasma gondi  (12х8) </t>
  </si>
  <si>
    <t>Набор реагентов  для иммуноферментного количественного и качественного опр. Токсо  Ig G Метод: твердофазный непрямой иммуноферментный анализ, трехстадийный. Специфичность-100%, чувствительность-100%, время инкубации — 85 мин. В состав набора входит:планшет разборный с иммобилизованным антигеном Toxoplasma gondii; контрольный образец, концентрация Toxo-IgG; калибровочные растворы с концентрацией Toxo-IgG; конъюгат моноклональных антител против IgG человека с пероксидазой хрена; раствор для предварительного разведения сывороток(РПРС); раствор для разведения сывороток(РРС); концентрат фосфатно-солевого буферного раствора с твином(ФСБ-Т×25); раствор тетраметилбензидина(раствор ТМБ); стоп-реагент; планшет для предварительного разведения образцов; пластиковая ванночка для реагентов; наконечники для пипетки; пленка для заклеивания планшета;трафарет для построения калибровочного графика;инструкция по применению. Каждый флакон с реагентами имеет цветовую идентификацию. Набор рассчитан на проведение 96 анализов, включая контроли, или 12 независимых постановок по 8 анализов каждая, включая контроли (качественный вариант), либо 4 независимые постановки по 24 анализа каждая, включая контроли (количественный вариант). Образец для анализа: сыворотка(плазма) крови 10 мкл. Цветовая индикация внесения сывороток, контролей и конъюгата в лунки планшета. Общее время инкубации- 1 час 25 минут. Температура хранения (2-8)ºС Транспортировка – 10 сут. при комнатной температуре (не более 25ºС) Срок годности 12 месяцев</t>
  </si>
  <si>
    <t xml:space="preserve">Набор реагентов  для иммуноферментного выявления иммуноглобулинов  класса М к Toxoplasma gondi  (12х8) </t>
  </si>
  <si>
    <t>Набор реагентов  для иммуноферментного выявления иммуноглобулинов  класса М к Toxoplasma gondi  (12х8) Набор рассчитан на проведение 96 анализов, включая контроли, или 12 независимых постановок по 8 анализов каждая. включая контроли. Метод: твердофазный непрямой иммуноферментный анализ,трехстадийный.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100% Специфичность 100% по стандартной панели предприятия.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пленки.</t>
  </si>
  <si>
    <t xml:space="preserve">Набор реагентов  для иммуноферментного  опр.индекса авидности  иммуноглобулинов  класса G к Toxoplasma gondi  (12х8) </t>
  </si>
  <si>
    <t>Набор реагентов  для иммуноферментного выявления  опр. иммуноглобулинов  класса М к цитомегаловирусу(12х8) Набор рассчитан на проведение анализа 91 неизвестного образца, 5 контрольных образцов, всего 96 определений при использовании всего планшета. При раздельном использовании стрипы рассчитаны на проведение анализа 5 неизвестных образцов, 3 контрольных образцов, всего 8 определений. Метод: твердофазный непрямой иммуноферментный анализ, трехстадийный.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</si>
  <si>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ЛОТ: Диагностика цитомегаловирусной инфекции</t>
  </si>
  <si>
    <t xml:space="preserve">  Набор реагентов  для иммуноферментного выявления  опр. иммуноглобулинов  класса М к цитомегаловирусу(12х8)</t>
  </si>
  <si>
    <t xml:space="preserve">  Набор реагентов  для иммуноферментного выявления  иммуноглобулинов  класса G к цитомегаловирусу (12х8)</t>
  </si>
  <si>
    <t xml:space="preserve">  Набор реагентов  для иммуноферментного выявления  иммуноглобулинов  класса G к цитомегаловирусу (12х8)предназначен для иммуноферментного выявления иммуноглобулинов
класса G к цитомегаловирусу (ЦМВ) в сыворотке (плазме) крови.
Набор рассчитан на проведение 96 анализов, включая контроли. Возможны 12 независимых постановок ИФА по 8 анализов, включая
Контроли.   Метод: твердофазный непрямой иммуноферментный анализ, трехстадийный.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</si>
  <si>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количественного и качественного  опр. иммуноглобулинов  класса G к цитомегаловирусу (12х8)</t>
  </si>
  <si>
    <t xml:space="preserve">  Набор реагентов  для иммуноферментного количественного и качественного  опр. иммуноглобулинов  класса G к цитомегаловирусу (12х8) Набор рассчитан на проведение анализа в дублях 41 неизвестного, 6 калибровочных образцов и 1 контрольного образца (всего 96 определений при использовании всех стрипов планшета).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
</t>
  </si>
  <si>
    <t xml:space="preserve">  Набор реагентов  для иммуноферментного   опр.индекса авидности иммуноглобулинов  класса G к цитомегаловирусу (12х8)</t>
  </si>
  <si>
    <t>Набор реагентов предназначен для определения индекса авидности иммуноглобулинов класса G к цитомегаловирусу в сыворотке (плазме) крови. Метод:основан на трехстадийном твердофазном непрямом иммуноферментном анализе. Набор рассчитан на проведение 48 анализов, включая контрольные образцы. Для исследования небольших партий проб возможны 6 независимых постановок по 8 анализов каждая, включая контрольные образцы. Образец для анализа: 10 мкл сыворотки (плазмы) крови. Продолжительность анализа (суммарное время инкубаций) – 1 час 40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</si>
  <si>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Лот: Диагностика кори</t>
  </si>
  <si>
    <t xml:space="preserve">  Набор реагентов  для иммуноферментного  количственного и качественного  опр.  иммуноглобулинов  класса G к вирусу кори в сыворотке крови (12х8)</t>
  </si>
  <si>
    <t xml:space="preserve"> Набор предназначен для иммуноферментного количественного и качественного определения иммуноглобулинов класса G к вирусу кори в сыворотке (плазме) крови человека. (12х8) Набор рассчитан на проведение анализа в дублях 41 неизвестного, 6 калибровочных образцов и одного контрольного образца (всего 96 определений при использовании всех стрипов планшета). Метод: твердофазный непрямой иммуноферментный анализ, треххстадийный. Формат планшета: 96-луночный, 12 стрипов по 8 лунок. Чувствительность - Минимальная достоверно определяемая набором концентрация IgG к вирусу кори не превышает 0,07 МЕ/мл.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</si>
  <si>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количственного и качественного  опр.  иммуноглобулинов  класса М к вирусу кори в сыворотке крови (12х8)</t>
  </si>
  <si>
    <t xml:space="preserve">
 Набор реагентов  для иммуноферментного  выявления иммуноглобулинов  класса M к вирусу кори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9 месяцев.</t>
  </si>
  <si>
    <t xml:space="preserve">Лот: Диагностика Краснухи </t>
  </si>
  <si>
    <t xml:space="preserve">  Набор реагентов  для иммуноферментного  выявления иммуноглобулинов  класса G к вирусу краснухи в сыворотке крови (12х8)</t>
  </si>
  <si>
    <t xml:space="preserve">  Набор реагентов  для иммуноферментного  выявления иммуноглобулинов  класса G к вирусу краснухи в сыворотке крови (12х8) Набор рассчитан на проведение 96 определений, включая контрольные. Метод: твердофазный непрямой иммуноферментный анализ, двухстадийный Метод: твердофазный непрямой иммуноферментный анализ, двухстадийный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</si>
  <si>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выявления  иммуноглобулинов  класса М к вирусу краснухи в сыворотке крови (12х8)</t>
  </si>
  <si>
    <t xml:space="preserve">
 Набор реагентов  для иммуноферментного  выявления иммуноглобулинов  класса M к вирусу кори в сыворотке (плазме) крови (12х8) Набор рассчитан на проведение 96 определений, включая контрольные; 12 независимых постановок ИФА по 8 анализов, включая контроли. Метод: основан на методе «захвата» твердофазного иммуноферментного анализа (“capture”-метод),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</si>
  <si>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опр. Индекса авидности иммуноглобулинов  класса G к вирусу краснухи в сыворотке крови (12х8)</t>
  </si>
  <si>
    <t xml:space="preserve">  Набор реагентов  для иммуноферментного опр. Индекса авидности иммуноглобулинов  класса G к вирусу краснухи в сыворотке (плазме) крови (6х8). Набор рассчитан на проведение анализа 48 ис­следуемых образцов, включая контроли. Дробное использование набора позволяет проведение 6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 100%. Объем анализируемого образца  - 10 мкл. Укомплектованность наборов разовыми емкостями для растворов, наконечниками для пипеток, клейкой пленкой для планшетов. Регистрация результатов:  длина волны 450 нм, референс-волна 620-655 нм.
Допускается транспортирование при температуре до 25°С не более 10 сут. Срок годности 12 месяцев.</t>
  </si>
  <si>
    <t>ЛОТ: Диагностика Хламидиоза</t>
  </si>
  <si>
    <t>Набор реагентов  для иммуноферментного выявления видоспецифических иммуноглобулинов класса G к Ghlamydia trachomatis  (12х8)</t>
  </si>
  <si>
    <t>Набор реагентов  для иммуноферментного выявления видоспецифических иммуноглобулинов класса G к Ghlamydia trachomatis  (12х8) Метод: твердофазный непрямой иммуноферментный анализ, двухстадийный Формат планшета: 96-луночный, 12 стрипов по 8 лунок.   Специфическая активность - тест-система должна иметь показатели чувствительности и специфичности 100% при проверке ее стандартной панели положительных и отрицательных сывороток ОСО 42-28-313-00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</si>
  <si>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Набор реагентов  для иммуноферментного выявления видоспецифических иммуноглобулинов класса M к Ghlamydia trachomatis  (12х8)</t>
  </si>
  <si>
    <t xml:space="preserve">Набор реагентов  для иммуноферментного выявления видоспецифических иммуноглобулинов класса M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</si>
  <si>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Набор реагентов  для иммуноферментного выявления видоспецифических иммуноглобулинов класса А к Ghlamydia trachomatis  (12х8)</t>
  </si>
  <si>
    <t xml:space="preserve">Набор реагентов  для иммуноферментного выявления видоспецифических иммуноглобулинов класса А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</si>
  <si>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 xml:space="preserve">Набор реагентов для  иммуноферментного выявления      иммуноглобулинов класса G к белку теплового шока (сHSP60) Chlamydia trachomatis  (12х8 опр.) </t>
  </si>
  <si>
    <t xml:space="preserve">Набор реагентов для  иммуноферментного выявления      иммуноглобулинов класса G к белку теплового шока (сHSP60) Chlamydia trachomatis  (12х8 опр.)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спецефичность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</si>
  <si>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Chlamydophila pneumoniae к сыворотке крови.</t>
  </si>
  <si>
    <t>Набор реагентов  для иммуноферментного выявления иммуноглобулинов класса М к Chlamydophila pneumoniae к сыворотке крови.(12х8)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t>
  </si>
  <si>
    <t>Набор реагентов  для иммуноферментного выявления иммуноглобулинов класса G к Chlamydophila pneumoniae к сыворотке крови.</t>
  </si>
  <si>
    <t xml:space="preserve">Набор реагентов  для иммуноферментного выявления иммуноглобулинов класса G к Chlamydophila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Укомплектованность наборов разовыми емкостями для растворов, наконечниками для пипеток, клейкой пленкой для планшетов.  Чувствительность по иммуноглобулинам класса М - 100%, специфичность - 100%.    Срок годности набора – 12 месяцев. Допускается транспортирование при температуре до 25°С  10 суток.  </t>
  </si>
  <si>
    <t>ЛОТ: Диагностика герпесвирусных инфекций</t>
  </si>
  <si>
    <t>Набор реагентов  для иммуноферментного выявления иммуноглобулинов класса G к вирусу простого  герпеса (12х8)</t>
  </si>
  <si>
    <t>Набор реагентов  для иммуноферментного выявления иммуноглобулинов класса G к вирусу простого  герпеса (12х8) характеристика. Для выявления иммуноглобулинов класса G к вирусу простого герпеса 1 и 2 типов (IgG к ВПГ) в сыворотке (плазме) крови человека методом твердофазного иммуноферментного анализа.Набор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выявления иммуноглобулинов класса М к ВПГ по стандартной панели предприятия – 100%. Чувствительность выявления иммуноглобулинов класса G к ВПГ по стандартной панели предприятия – 100%.  Продолжительность анализа (суммарное время инкубаций) – 1час 25 мин.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t>
  </si>
  <si>
    <t>Набор реагентов  для иммуноферментного опред. Индекса авидности  иммуноглобулинов класса G к вирусу простого  герпеса 1 и 2 типов(12х8)</t>
  </si>
  <si>
    <t xml:space="preserve">Набор реагентов  для иммуноферментного опред. Индекса авидности  иммуноглобулинов класса G к вирусу простого  герпеса 1 и 2 типов(6х8). Для определения индекса авидности иммуноглобулинов класса G к вирусу простого герпеса 1 и 2 типов в сыворотке (плазме) крови методом твердофазного иммуноферментного анализа. Цветовая индикация внесения сывороток, контролей и конъюгата в лунки планшета. Продолжительность анализа (суммарное время инкубаций) – 1час 40 мин. Готовые к употреблению жидкие формы конъюгата и контролей. Специфичность — 100%.  Срок годности набора – 12 месяцев. Допускается транспортирование при температуре до 25°С  10 суток. </t>
  </si>
  <si>
    <t>Набор реагентов  для иммуноферментного выявления иммуноглобулинов класса М к вирусу простого  герпеса1 и 2 типов (12х8)</t>
  </si>
  <si>
    <t>Набор реагентов  для иммуноферментного выявления иммуноглобулинов класса М к вирусу простого герпеса 1 и 2 типов (12х8) Набор предназначен для выявления иммуноглобулинов класса М к вирусу простого герпеса 1 и 2 типов в сыворотке (плазме) крови человека. Метод определения IgM к ВПГ основан на
твердофазном непрямом иммуноферментном анализе. Набор рассчитан на проведение 96 анализов сывороток, включая контроли или 12 независимых постановок по 8 определений, включая контроли. Цветовая индикация внесения сывороток, контролей и конъюгата в лунки планшета. Продолжительность анализа (суммарное время инкубаций) – 1час 25 мин. Чувствительность по иммуноглобулинам класса М к ВПГ-100%. Специфичность по иммуноглобулинам класса М к ВПГ - 100%.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</si>
  <si>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G к ядерному антигену NA вируса   Эпштейна - Барр в сыворотке крови(12х8)</t>
  </si>
  <si>
    <t>Набор реагентов  для иммуноферментного выявления иммуноглобулинов класса G  к ядерному антигену  NA вируса Эпштейна- Барр в сыворотке крови. (12х8) Набор рассчитан на проведение 96 анализов, включая контрольные образцы. Для исследования небольшой партии проб возможны 12 независимых постановок ИФА по 8 анализов,включая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</si>
  <si>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М к капсидному  антигену VCA вируса   Эпштейна - Барр в сыворотке крови(12х8)</t>
  </si>
  <si>
    <t>Набор реагентов  для иммуноферментного выявления иммуноглобулинов класса М  к  капсидному антигену  VCA вируса Эпштейна- Барр в сыворотке крови. (12х8) Набор рассчитан на проведение анализа 91 неизвестного образца, 5 контрольных образцов, всего 96 определений при использовании всего планшета. 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</si>
  <si>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Набор реагентов  для иммуноферментного выявления иммуноглобулинов класса G  к ранними антигенами  ЕA вируса Эпштейна- Барр в сыворотке крови.</t>
  </si>
  <si>
    <t>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</si>
  <si>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Лот: Диагностика уреаплазмоза\микоплазмоза</t>
  </si>
  <si>
    <t xml:space="preserve">Набор реагентов  дляиммуноферментного  выявления иммуноглобулинов класса G к антигенам Ureaplasma urealyticum (12х8) </t>
  </si>
  <si>
    <t xml:space="preserve">Набор реагентов  дляиммуноферментного  выявления иммуноглобулинов класса G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 Технические характеристики: 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0,25.Чувствительность и специфичность по иммуноглобулинам класса Gк антигенам Ureaplasma urealyticum - 100%. Общее время инкубации - 1 час 25 минут.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Срок годности для изделия медицинского назначения: 12 мес.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</si>
  <si>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А к антигенам Ureaplasma urealyticum (12х8) </t>
  </si>
  <si>
    <t xml:space="preserve">Набор реагентов  дляиммуноферментного  выявления иммуноглобулинов класса А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A к антигенам Ureaplasma urealyticum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</si>
  <si>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дляиммуноферментного  выявления иммуноглобулинов класса- G  к   Mycoplasma hominis (12х8)</t>
  </si>
  <si>
    <t xml:space="preserve">Набор реагентов  дляиммуноферментного  выявления иммуноглобулинов класса- G  к   Mycoplasma hominis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G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</si>
  <si>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Набор реагентов  для иммуноферментного  выявления иммуноглобулинов класса А к   Mycoplasma hominis (12х8)</t>
  </si>
  <si>
    <t>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и специфичность по иммуноглобулинам класса А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</si>
  <si>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Mycoplasma pneumoniae к сыворотке крови.</t>
  </si>
  <si>
    <t>Набор реагентов  для иммуноферментного выявления иммуноглобулинов класса М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</si>
  <si>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Mycoplasma pneumoniae к сыворотке крови.</t>
  </si>
  <si>
    <t>Набор реагентов  для иммуноферментного выявления иммуноглобулинов класса G к Mycoplasma pneumoniae к сыворотке крови. (12х8) 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по иммуноглобулинам класса М - 100%, специфичность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</si>
  <si>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 xml:space="preserve">ЛОТ: Диагностика кандидоза\аспергиллеза </t>
  </si>
  <si>
    <t>Набор реагентов  для иммуноферментного  выявления иммуноглобулинов класса  G к грибам рода Candida в сыворотке крови (12x8)</t>
  </si>
  <si>
    <t>Набор реагентов для иммуноферментного выявления иммуноглобулинов класса G к грибам рода Candida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 12 месяцев. Допускается транспортирование при температуре до 25°С не более 10 суток.Суммарное время инкубации: 1час 25 мин.</t>
  </si>
  <si>
    <t>Набор реагентов для иммуноферментного выявления иммуноглобулинов класса G к грибам рода Aspergillus в сыворотке (плазме крови). 12Х8</t>
  </si>
  <si>
    <t>Набор реагентов для иммуноферментного выявления иммуноглобулинов класса G к грибам рода Aspergillus в сыворотке (плазме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Чувствительность и специфичность –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12 месяцев. Допускается транспортирование при температуре до 25°С не более 10 суток.Суммарное время инкубации: 1час 25 мин.</t>
  </si>
  <si>
    <t>Лот:Диагностика паразитарных инвазий</t>
  </si>
  <si>
    <t>Набор реагентов  дляиммуноферментного  выявления иммуноглобулинов класса А, М, G  к  антигенам лямблий (12х8)</t>
  </si>
  <si>
    <t>Набор реагентов  для иммуноферментного  выявления иммуноглобулинов класса А, М, G  к  антигенам лямблий (12х8) Набор рассчитан на проведение 96 анализов сывороток в разведении 1:100 в дубликатах, включая контроли, или 12 независимых постановок ИФА по 8 определений, включая контроли. Чувствительность и специфичность  - 100%. Общее время инкубации - 1 час 25 минут. Срок годности для изделия медицинского назначения: 9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</si>
  <si>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М  к  антигенам лямблий (12х8)</t>
  </si>
  <si>
    <t>Набор реагентов  для иммуноферментного  выявления иммуноглобулинов класса  М  к  антигенам лямблий (12х8). Срок годности для изделия медицинского назначения: 9 мес. Метод определения IgM к антигенам лямб­лий основан на твердофазном непрямом иммуноферментном анализе с использованием антигенов
лямблий.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</si>
  <si>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G к  антигенам описторхисов (12х8)</t>
  </si>
  <si>
    <t xml:space="preserve">Набор реагентов  для иммуноферментного выявления иммуноглобулинов класса G к антигенам описторхисов к сыворотке крови. (12х8) Набор рассчитан на проведение 96 определений, включая контрольные образцы, или12 независимых постановок по 8 анализов каждая, включая контроли.Специфическая активность: чувствительность выявления IgG к антигенам описторхисов, 100%, специфичность выявления IgG к антигенам описторхисов, 100%. Планшет разборный (12 восьмилуночных стрипов) с иммобилизованными на внутренней поверхности лунок антигенами описторхисов,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
</t>
  </si>
  <si>
    <t>Набор реагентов  для иммуноферментного  выявления иммуноглобулинов класса  М к  антигенам описторхисов (12х8)</t>
  </si>
  <si>
    <t>Набор реагентов  для иммуноферментного выявления иммуноглобулинов класса М к антигенам описторхисов к сыворотке крови. (12х8) Набор рассчитан на проведение 96 анализов включая контроли, или 12 независимых постановок ИФА по 8 определений, включая контроли. Специфическая активность: 
чувствительность выявления IgМ к антигенам описторхисов, 100% 
специфичность выявления IgМ к антигенам описторхисов,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Рок годности 12 месяцев. Суммарное время инкубации: 1час 25 мин.</t>
  </si>
  <si>
    <t>Набор реагентов для иммуноферментного выявления иммуноглобулинов класса G к антигенам описторхисов, трихинелл, токсокар и эхинококков в сыворотке (плазме) крови</t>
  </si>
  <si>
    <t>Набор предназначен для выявления иммуноглобулинов класса G к антигенам описторхисов, трихинелл, токсокар и эхинококков в сыворотке (плазме) крови человека методом твердофазного иммуноферментного анализа. Набор рассчитан на проведение анализов в дублях 88 неизвестных, 8 контрольных образцов, всего 192 определений при использовании всех стрипов планшетов. Планшеты разборные (12 восьмилуночных стрипов) с иммобилизованными на внутренней поверхности лунок антигенами описторхисов, трихинелл, токсокар, эхинококка однокамерного, готовые к использованию.  Регистрация результатов: при основной длине волны 450  нм и длине волны сравнения в диапазоне 620–655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9 месяцев. Суммарное время инкубации: 1час 25 мин.</t>
  </si>
  <si>
    <t>Набор реагентов для иммуноферментного выявления иммуноглобулинов класса G к антигенам токсокар в сыворотке (плазме) крови. 12х8</t>
  </si>
  <si>
    <t>Набор предназначен для выявления иммуноглобулинов класса G к антигенам токсокар в сыворотке (плазме) крови человека методом твердофазного иммуноферментного анализа. Планшет разборный (12 восьмилуночных стрипов) с иммобилизованными на внутренней поверхности лунок антигенами трихинелл, готовый для использования. Набор рассчитан на проведение анализов в дублях 45 неизвестных, 3 контрольных образцов, всего 96 определений при использовании всех стрипов планшета. Регистрация результатов: при основной длине волны 450  нм и длине волны сравнения в диапазоне 620–655  нм Чувствительность и специфичность –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</si>
  <si>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трихинелл в сыворотке (плазме) крови. (12х8)</t>
  </si>
  <si>
    <t>Набор реагентов для иммуноферментного выявления иммуноглобулинов класса G  к антигенам трихинелл в сыворотке (плазме) крови. (12х8)  Набор рассчитан на 96 анализов, включая контроли. Для исследования небольших партий проб возможны 12 независимых постановок по 8 анализов, включая контроли. Метод определения IgG к антигенам трихинелл основан на твердофазном непрямом
иммуноферментном анализе с использованием антигенов трихинелл.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</si>
  <si>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антигенам эхинококка однокамерного в  сыворотке крови.</t>
  </si>
  <si>
    <t>Набор реагентов  для иммуноферментного выявления иммуноглобулинов класса G к антигенам эхинококка однокамерного в  сыворотке крови. (12х8) Набор рассчитан на проведение анализов в дублях 45 неизвестных, 3 контрольных образцов, всего 96 определений при использовании всех стрипов планшета. Набор рассчитан на проведение 96 определений, включая контрольные образцы, или
12 независимых постановок по 8 анализов каждая, включая контроли.  Планшет разборный (12 восьмилуночных стрипов) с иммобилизованными на внутренней поверхности лунок антигенами эхинококка однокамерного, готовый для использования.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</si>
  <si>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Набор реагентов  для иммуноферментного  выявления иммуноглобулинов класса  G к  антигенам Ascaris lumbricoides (аскаридов) в сыворотке крови   (12х8)</t>
  </si>
  <si>
    <t>Набор реагентов  для иммуноферментного  выявления иммуноглобулинов класса  G к  антигенам Fscaris lumbricoides (аскаридов) в сыворотке крови   (12х8) Набор рассчитан на проведение анализов в дубликатах 46 неизвестных, 2 контрольных образцов. Набор рассчитан на проведение 96 определений, включая контрольные образцы, или 12 независимых постановок по 8 анализов каждая, 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</si>
  <si>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желудочно-кишечных заболеваний</t>
  </si>
  <si>
    <t>Набор реагентов  для иммуноферментного  выявления суммарных антител к антигену  Gag A Helicobacter pylori  в сыворотке крови  (12х8)</t>
  </si>
  <si>
    <t>Набор реагентов для иммуноферментного выявления суммарных антител  к антигену CagA Helicobacter pylori в  сыворотке крови.(12х8) Набор рассчитан на проведение 96 анализов,включая контроли. Для исследования небольшой партии проб возможны 12 независимых постановок ИФА по 8 анализов каждая, включая контроли.  Специфическая активность: чувствительность по антителам к антигену CagA H. pylori, 100%; специфичность по антителам к антигену CagA H. pylori, 100%.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набора 12 месяцев. Суммарное время инкубации: 1час 25 мин.</t>
  </si>
  <si>
    <t>ЛОТ: Диагностика бруцеллеза</t>
  </si>
  <si>
    <t>Набор реагентов  для иммуноферментного выявления иммуноглобулинов класса М к бруцеллам к сыворотке крови. 12Х8</t>
  </si>
  <si>
    <t>Набор реагентов для иммуноферментного выявления иммуноглобулинов класса М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t>
  </si>
  <si>
    <t>Набор реагентов  для иммуноферментного выявления иммуноглобулинов класса G к бруцеллам к сыворотке крови. 12Х8</t>
  </si>
  <si>
    <t>Набор реагентов  для иммуноферментного выявления иммуноглобулинов класса G к бруцеллам к сыворотке крови. (12х8)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мин(с шейкером); 1час 55 мин (без шейкера).</t>
  </si>
  <si>
    <t>Набор реагентов для иммуноферментного определения концентрации аллергенспецифических IgE в сыворотке (плазме) крови человека (12х8)</t>
  </si>
  <si>
    <t xml:space="preserve">Набор реагентов для иммуноферментного определения концентрации аллергенспецифических IgE в сыворотке (плазме) крови человека (12х8) 96 определений.  
Метод анализа – двухстадийный «capture» вариант твердофазного иммунного анализа. Диапазон опред. концентраций не уже 0,15-100 МЕ/мл. Чувствительность не более 0,15 МЕ/мл. Инкубация при температуре +37°С  на термошейкере. Время основной инкубации не более 60 мин + 30 мин.  Комплект (12х8) стрипов в рамке с 
иммобилизованными на внутренней поверхности лунок моноклональными антителами к IgE человека.  Калибровочные пробы аттестованные по Второму международному стандарту (The 2nd International Referеnce Preparation Human Serum Immunoglobulin E,75/502), 0; 0,5; 1; 5; 25 и 100 МЕ/мл, 6 фл.
 по 0,5 мл. готовы к использованию. 
«Контрольная сыворотка» – на основе сыворотки крови человека с известным содержанием общего IgE, готова к использованию. Конъюгат  анти-IgE-биотин -
конъюгат моноклональных антител с биотином, готов к использованию, 1 флакон 7 мл.
Конъюгат стрептавидин-пероксидаза  готов к использованию, 1 флакон 18 мл.
Промывочный буфер - концентрированный буферный раствор для промывок лунок, 2 флакона по 14 мл.
Раствор тетраметилбензидина - однокомпонентный, готов к использованию, 1 флакон 14 мл.
Раствор 1H соляная кислота - готов к использованию, 1 флакон 14 мл.
Все реагенты находятся в жидком виде.
Количество промывок не более 5 раз по 300 мкл + 5 раз по 300 мкл. Срок годности набора не менее 18 месяцев.
Срок хранения набора после вскрытия не менее 2 месяцев
</t>
  </si>
  <si>
    <t xml:space="preserve">Набор реагентов  для иммуноферментного  опред. Концентрации общего  иммуноглобулина   Е   в сыворотке крови   </t>
  </si>
  <si>
    <t xml:space="preserve">Набор реагентов  предназначен для количественного определения содержания общего иммуно­глобулина Е в сыворотке крови человека.Объем набора, определений (включая контроли) 96(12х8),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0-500 МЕ/мл, чувств. не более 2,3 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(0;10;50;100;250;500)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</si>
  <si>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ЛОТ: Диагностика гепатита А</t>
  </si>
  <si>
    <t>Набор реагентов  для иммуноферментного  выявления иммуноглобулинов класса  М к  вирусу гепатита А в сыворотке (плазме) крови (12х8)</t>
  </si>
  <si>
    <t>Предназначен для иммуно­ферментного выявления иммуноглобулинов класса М к ВГА в сыворотке (плазме) крови человека и может быть использован для дифференциальной диагностики гепатита А в клинических и эпидемиологических исследованиях, для отбраковки донорских сывороток. Набор рассчитан на проведение 96 анализов, включая контрольные образцы. Для исследования небольших партий проб возможны 12 независимых постановок по 8 анализов каждая, включая контрольные образцы. Объем анализируемого образца: 10 мкл; Чувствительность и специфичность: 100%. Регистрация и оценка результатов: результаты ИФА регистрируются с помощью спектрофотометра, основной фильтр 450 нм, референс-фильтр 620-655нм; Укомплектованность наборов разовыми емкостями для растворов, наконечниками для пипеток, клейкой пленкой для планшетов.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Суммарное время инкубации: 175 мин.</t>
  </si>
  <si>
    <t>ЛОТ: Диагностика гепатита В</t>
  </si>
  <si>
    <t xml:space="preserve"> Набор реагентов для иммуноферментного  определения  Hbs -антигена  с использованием рекомбинантного антигена и моноклональных антител (1-стадийная постановка),  Чувствительность — 0.05 нг/мл по ИСО ГИСК   192 опр.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</si>
  <si>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конъюгатаполиклональных антител с пероксидазой хрена. Набор рассчитан на проведение 192 анализов, включая контроли (по 4 лунки в каждой постановке). Возможны 12 независимых постановок анализа в ручном режиме (процедуры 1, 2, 3) или 2 постановки по 96 анализов с использованием автоматических ИФА-анализаторов открытого типа (процедуры 1, 2).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</si>
  <si>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опред.  Hbs -антигена   с использованием рекомбинантного антигена и моноклональных антител (1-стадийная постановка), чувствительность 0.05 нг/мл по ИСО ГИСК(12х8)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</si>
  <si>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 поликлональных антител с пероксидазой хрена. 
Набор рассчитан на проведение 96 анализов,
включая контроли. Предусмотрено использование набора частями, в зависимости от количества проб (от 4 анализируемых образцов до 89). Возможны 12 независимых постановок ИФА.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</si>
  <si>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Тест-система иммуноферментная  для подтверждения присутствия   Hbs -антигена с использованием рекомбинантного антигена и моноклональных антител (1-стадийная постановка), чувствительность 0.05 нг/мл по ИСО ГИСК (6х8)   
                         </t>
  </si>
  <si>
    <t xml:space="preserve"> Набор для подтверждения присутствия HbsAg методом конкурентного иммуноферментного анализа (ИФА), основанного на принципе нейтрализации HBsAg специфическими антителами.  (6х8)   Характеристики набора: тест – система предназначена для подтверждения присутствия HbsAg методом конкурентного иммуноферментного анализа, основанного на принципе нейтрализации  HbsAg специфическими антителами. Количество определений: 48 определений.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</si>
  <si>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качественного и количественного опр. антител к Hbs-антигену вируса гепатита В (12х8)   
                         </t>
  </si>
  <si>
    <t xml:space="preserve"> Набор реагентов «ВектоHBsAg-антитела» предназначен для
иммуноферментного качественного и количественного определения антител к Hbs-антигену вируса гепатита В (анти-HBsAg) в сыворотке (плазме) крови человека. (12х8)  
 Метод определения анти-HBsAg основан на двухстадийном «сэндвич» - варианте твердофазного иммуноферментного анализа с использованием рекомбинантного HBs-антигена субтипов ay и ad.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каждая,включая контрольные образцы. Объем анализируемого образца: 50 мкл; Чувствительность: 100% Специфическая активность – чувствительность: по ОСО 42-28-311 -00 не менее чем 0,1 нг/мл
Специфичность:  не ниже 98 % при проверке на панели сывороток, не содержащих HBsAg. Суммарное время инкубации: 1ч 25 мин.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</si>
  <si>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М к  соr-антигену вируса гепатита В (12х8)</t>
  </si>
  <si>
    <t>Набор реагентов  для иммуноферментного  выявления иммуноглобулинов класса  М к  сор-антигену вируса гепатита В (12х8) Тест-система предназначена для выявления IgM к HBcAg в сыворотке (плазме) крови человека, использование для ранней дифференциальной диагностики гепатита В в клинических и эпидемииологических исследованиях. Набор рассчитан на проведение 96 анализов, включая контроли. Для исследования небольших партий проб возможны 12 независи-мых постановок по 8 анализов каждая, включая контроли. Набор стрипированный. 
Суммарное время инкубации: 1ч 25 мин. Чувствительность и специфичность - набора - 100 %.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</si>
  <si>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суммарных антител к  сор-антигену вируса гепатита В (12х8)</t>
  </si>
  <si>
    <t>Набор реагентов  для иммуноферментного  выявления суммарных антител к  сор-антигену вируса гепатита В (12х8). 
Метод определения основан на твердофазном
иммуноферментном анализе.
Набор рассчитан на проведение 96 анализов, включая контроли, или 12 независимых постановок по 8 анализов каждая, включая конт­рольные образцы.
Суммарное время инкубации: 1ч 25 мин.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</si>
  <si>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сор-антигену вируса гепатита В (12х8)</t>
  </si>
  <si>
    <t>Набор реагентов  для иммуноферментного  выявления иммуноглобулинов класса G  к  сор-антигену вируса гепатита В (12х8) Тест-система предназначена для выявления иммуноглобулинов класса G к core-антигену вируса гепатита В в сыворотке (плазме) крови человека. Один набор рассчитан на проведение 96 анализов, включая контроли. Для исследования небольшой партии проб возможны 12 постановок ИФА по 8 анализов каждая, включая контроли. Набор стрипированный. 
Суммарное время инкубации: 1ч 25 мин. Чувствительность и специфичность - не менее 100%  Планшет разборный с иммобилизованным рекомбинантным core-антигеном ВГВ.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</si>
  <si>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Hbe- антигену (Е- антигена)  вируса гепатита В (12х8)</t>
  </si>
  <si>
    <t>Набор реагентов  для иммуноферментного  выявления Е- антигена  вируса гепатита В (12х8). Набор рассчитан на проведение 96 анализов, включая контроли или 12 независимых постановок по 8 анализов каждая, включая контрольные образцы. Метод определения основан на одностадийном «сэндвич»-варианте твердофазного иммуноферментного анализа с использованием моноклональных антител к HBеAg.
 Цветовая индикация внесения сывороток, контролей и конъюгата в лунки планшета. 
Суммарное время инкубации: 55 мин.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</si>
  <si>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Набор реагентов  для иммуноферментного  выявления иммуноглобулинов класса G к Hbe- антигену  вируса гепатита В (12х8)</t>
  </si>
  <si>
    <t>Набор реагентов  для иммуноферментного  выявления иммуноглобулинов класса G к Hbe- антигену  вируса гепатита В (12х8) Набор рассчитан на проведение 96 анализов, включая контроли.
Суммарное время инкубации: 1ч 25 мин. 
Специфическая активность (чувствительность и специфичность) - чувствительность 100% содержащих IgG к HBeAg вируса гепатита В; специфичность 100% не содержащих IgG к HBeAg.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</si>
  <si>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ЛОТ: Диагностика гепатита С</t>
  </si>
  <si>
    <t xml:space="preserve"> Набор реагентов для иммуноферментного выявления иммуноглобулинов класса  М и G  к вирусу гепатита С (192 опр.) </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</si>
  <si>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192 анализа, включая контроли (по 5 лунок в каждой постановке). Возможны 12 независимых постановок анализа в ручном режиме или 2 постановки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</si>
  <si>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(12х8 опр.) </t>
  </si>
  <si>
    <t xml:space="preserve"> Набор реагентов для иммуноферментного выявления иммуноглобулинов класса  М и G  к вирусу гепатита С (12х8 опр.)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Набор рассчитан на 96 анализов, включая контроли. Для исследования небольших партий проб возможны 12 независимых постановок ИФА по 8 анализов, включая контроли.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</si>
  <si>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 подтверждения наличия иммуноглобулинов класса  М и G  к вирусу гепатита С (48 опр.) </t>
  </si>
  <si>
    <t xml:space="preserve">Набор реагентов для иммуноферментного выявления и подтверждения наличия иммуноглобулинов класса  М и G  к вирусу гепатита С (48 опр.) 
Один набор рассчитан на 48 анализов,включая контроли. Предусмотрено использование набора частями, в зависимости от количества проб (от 1 анализируемого образца до 45). Чувствительность и специфичность 100% Цветовая индикация внесения сывороток, контролей и конъюгата в лунки планшета.  Для удобства все флаконы с реагентами имеют цветовую идентификацию.Укомплектованность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</si>
  <si>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анти ВГС (Набор реагентов для иммуноферментного выявления антител к индивидуальным белкам вируса гепатита С (core, BS3,NS4,NS5)) 6х4 определений</t>
  </si>
  <si>
    <t xml:space="preserve">Предназначен для выявления иммуноглобулинов классов G и M к индивидуальным белкам вируса гепатита С в сыворотке (плазме) крови, а также подтверждения положительных результатов ИФА, полученных при скрининге. Один набор рассчитан на 24 анализа, включая контроли. Предусмотрено использование
набора частями, в зависимости от количества проб (от 2 анализируемых образцов до 22).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 20 мин. 
</t>
  </si>
  <si>
    <t xml:space="preserve"> Набор реагентов для иммуноферментного выявления  иммуноглобулинов класса  М  к вирусу гепатита С (12х8 опр.) </t>
  </si>
  <si>
    <t xml:space="preserve">Набор реагентов предназначен для выявления IgM к антигенам ВГС в сыворотке (плазме) крови и может быть использован для диагностики первичной и рецидивирующей инфекции гепатита С, а также для определения эффективности лечения. Один набор рассчитан на 96 анализов,включая контроли. Предусмотрено использование набора частями, в зависимости от количества проб (от 3 анализируемых образцов до 91).Возможны 12 независимых постановок ИФА.
Результаты ИФА регистрировать с помощью спектрофотометра, измеряя оптическую плотность в двухволновом режиме: основной фильтр – 450 нм, референс-фильтр – в диапазоне 620-650 нм.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90 мин. 
</t>
  </si>
  <si>
    <t>Лот: Диагностика ВИЧ — инфекции</t>
  </si>
  <si>
    <t xml:space="preserve">  Набор  реагентов для  иммуноферментного выявления антител к ВИЧ -1,2 и антигена р24 ВИЧ1  (12х8) </t>
  </si>
  <si>
    <t>Набор реагентов для иммуноферментного выявления антител к ВИЧ-1,2 и антигена р24 ВИЧ-1
Характеристика набора: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 96 определений, включая контроли;
Объем анализируемого образца: 70 мкл;
Чувствительность: Чувствительность набора при определении антигена р24 ВИЧ-1 – 10 пг/мл.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Комплектация набора: Планшет с иммобилизованными рекомбинантными антигенами ВИЧ-1, ВИЧ-2 и антителами к антигену р24 ВИЧ-1 - 1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- 1фл.,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25- кратный концентрат фосфатно-солевого буферного раствора с твином (ФСБ-Тх25) - 2 фл. по 40 мл, субстратный буферный раствор (СБР) - 1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- 2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20°С. Допускается 5-кратное замораживание.
Срок годности: 12 месяцев.</t>
  </si>
  <si>
    <t xml:space="preserve">  Набор  реагентов для  иммуноферментного выявления антител к ВИЧ -1,2 и антигена р24 ВИЧ1  (192опр.) </t>
  </si>
  <si>
    <t xml:space="preserve"> Набор  реагентов для  иммуноферментного выявления антител к ВИЧ -1,2 и антигена р24 ВИЧ1  (192) Набор реагентов для иммуноферментного выявления антител к ВИЧ-1,2 и антигена р24 ВИЧ-1  представляет собой набор, основой которого являются рекомбинантные антигены ВИЧ-1 и ВИЧ-2 и антитела к ядерному антигену р-24 к ВИЧ-1, иммобилизованные на поверхности лунок планшета и входящими в состав коньюганта; Количество определений:192 определения, включая контроли; Объем анализируемого образца: 70 мкл; Чувствительность: Чувствительность по антителам к ВИЧ-1 (по требованиям ОСО 42-28-212-02П ) -100 %. Чувствительность по антителам к ВИЧ-2 (по требованиям ОСО 42-28-216-02 ) -100 %. Чувствительность по антигену р24 ВИЧ-1 (по требованиям ОСО 42-28-375-05) - не более 25 пг/мл. Специфичность: Специфичность по антителам к ВИЧ-1, ВИЧ-2 и антигену р24 ВИЧ-1( о требованиям ОСО 42-28-214-02П) - 100 %. Длительность анализа: 95 минут; Проведение исследования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месяцев;и транспортировки: хранить при температуре 2 – 8 ºС. Допускается транспортировка при температуре до 25 ºС не более 10 суток.
</t>
  </si>
  <si>
    <t>ВИЧ-1 p24антиген подтверждающий тест (12х8)</t>
  </si>
  <si>
    <t xml:space="preserve">Набор реагентов для иммуноферментного выявления и подтверждения наличия антигена p24 ВИЧ-1 Набор рассчитан на проведение 96 анализов в режиме выявления р24-антигена или 48 анализов в режиме подтверждения, включая контроли. Для исследования небольшой партии проб в режиме выявления возможны 12 независимых постановок ИФА по 8 анализов, включая контроли (3 на каждую постановку), в режиме подтверждения – 6 независимых постановок по 8 анализов,
включая контроли (3 на каждую постановку). Чувствительность по антигену р24 ВИЧ-1 –минимальная концентрация антигена р24 ВИЧ 1, достоверно определяемая набором, составляет 5 пг/мл. Для определения чувствительности использовать Стандартную панель предприятия образцов, содержащих антиген р24 вируса им-
мунодефицита человека первого типа в различных концентрациях (СПП 05-2-378).
Специфичность по антигену р24 ВИЧ-1 – соответствие результатов качественного определения набором антигена р24 ВИЧ-1 требованиям Стандартной панели предприятия образцов, не содержащих антитела к вирусу иммунодефицита человека первого и второго типов (ВИЧ-1,2) и антиген р24 ВИЧ-1 (СПП 05-2-429). 
</t>
  </si>
  <si>
    <t xml:space="preserve">Набор реагентов   для иммуноферментного выявления  суммарных антител к ВИЧ -1,2 2хстадийный вариант (12х8) 
                                  </t>
  </si>
  <si>
    <t xml:space="preserve">Набор реагентов   для иммуноферментного выявления  суммарных антител к ВИЧ -1,2 2хстадийный вариант (192 опр.) 
                                  </t>
  </si>
  <si>
    <t>Набор реагентов для выявления антител к ВИЧ 1 и 2 типов стрип 96 опр.</t>
  </si>
  <si>
    <t>Характеристика набора: представляет собой одностадийную тест-систему, в основе которой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30 мкл;
Чувствительность: Чувствительность по ОСО 42-28-212-02П, ОСО 42-28-216-02 - 100 %.
Специфичность: Специфичность по ОСО 42-28-214-02П -100%.
Длительность анализа: 70 минут; Анализ проводится без предварительной промывки планшета.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Комплектация набора: Иммуносорбент (планшет) — 1 шт., К+, положительный контрольный образец - 1 флакон, К-, отрицательный контрольный образец - 1 флакон (2,0 мл), Конъюгат - 1-2 флакона (2,0 мл), РПР, раствор для предварительного разведения - 1 флакон (3,0 мл), РК, раствор для разведения конъюгата - 2 флакона (13,0 мл), ФСБ-Тх25, фосфатно-солВектогеп В-HBs-антигеневой буферный раствор с твином (25хконцентрат) - 1 флакон (28,0 мл), СБР, субстратный буферный раствор - 1 флакон (13,0 мл), ТМБ, тетраметилбензидин, концентрат -жидкий - 1 флакон (1,5 мл), Стоп-реагент - 1 флакон (21,0 мл); Плёнка для заклеивания планшета – 2 шт, Ванночка для реагентов – 2 шт, Наконечники для пипеток – 16 шт.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Концентрированные растворы конъюгатов (в предварительном разведении) хранятся при (2-8)°С до 1 месяца. В случае более длительного хранения – при минус (18-40)°С. Допускается 5-кратное замораживание. 
Срок годности: 18 месяцев.</t>
  </si>
  <si>
    <t>ЛОТ:Диагностика ВИЧ инфекции по скринингу и экспертный вариант</t>
  </si>
  <si>
    <t>Скрининговая тест-система для определения антигена и антител к ВИЧ 1 и 2 типа стрип 96 опр</t>
  </si>
  <si>
    <t>Представляет собой набор, основой которого являются рекомбинантные антигены ВИЧ-1 и ВИЧ-2, иммобилизованные на поверхности лунок планшета и входящие в состав коньюгантов. Основным свойствам тест-системы является способность выявления в сыворотке или плазме крови человека специфические антитела (IgG, IgM) к ВИЧ-1 и ВИЧ-2 за счет их одновременного взаимодействия с рекомбинантными антигенами, иммобилизорованными на поверхности лунок и входящими в состав коньюгата; Количество определений: 96 определений, включая контроли;  Объем анализируемого образца: 40 мкл; лительность анализа: 80 минут; 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рефренс-фильтр в диапазоне 620-650 нм. Условия хранения и транспортировки: хранить при температуре 2 – 8 ºС. Допускается транспортировка при температуре до 25 ºС не более 10 суток. Срок годности: Срок годности 18 месяцев;</t>
  </si>
  <si>
    <t xml:space="preserve">Экспертная тест-система для определения антител к ВИЧ-1.2.0 типа 96 определений, стрип для проведения серологической части ДЭН) anti HIV 1/2 </t>
  </si>
  <si>
    <t xml:space="preserve">Экспертная тест-система для определения антител к ВИЧ-1.2.0 типа 480 определений, стрип для проведения серологической части ДЭН) anti HIV 1/2 </t>
  </si>
  <si>
    <t>ЛОТ: Диагностика сифилиса</t>
  </si>
  <si>
    <t>Набор реагентов для  иммуноферментного выявления   суммарных   антител   к  Treponema pallidum 192 опр.</t>
  </si>
  <si>
    <t>Набор реагентов для  иммуноферментного выявления   суммарных   антител   к  Treponema pallidum 192 опр.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рекомбинантными антигенами, иммобилизованными на поверхности лунок планшета и входящими в состав конъюгата. 
Один набор рассчитан на проведение 192 анализов, включая контроли (по 4 лунки каждого планшета используют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</si>
  <si>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суммарных   антител   к  Treponema pallidum 12х8 опр.</t>
  </si>
  <si>
    <t>Набор реагентов для  иммуноферментного выявления   суммарных   антител   к  Treponema pallidum 12х8 опр. Набор, основой которого являются
рекомбинантные антигены Treponema pallidum, иммобилизованные на поверхности лунок полистиролового разборного планшета (стрипов) и входящие в состав конъюгата. Основным свойством набора является способность выявлять в сыворотке (плазме) крови и ликворе человека специфические иммуно­глобулины классов М, G и A к Treponema pallidum за счёт их одновременного взаимодействия с рекомбинантными антигенами, иммобилизо­ванными на поверхности лунок стрипов и входящими в состав конъюгата.
Один набор рассчитан на проведение 96 анализов, включая контроли. Возможны 12 независимых постановок ИФА, при каждой из которых 3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</si>
  <si>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G  к  Treponema pallidum (12х8 опр.)</t>
  </si>
  <si>
    <t>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лунокстрипов. Образование комплекса «антиген-антитело» выявляют с помощью иммуноферментного конъюгата.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</si>
  <si>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иммуноферментного выявления      антител  класса М  к  Treponema pallidum (12х8 опр.)</t>
  </si>
  <si>
    <t>Основным свойством набора является способность выявлять в сыворотке (плазме) крови и ликворе человека специфические иммуноглобулины класса М к Treponema pallidum за счёт их взаимодействия с анти-IgM-антителами, иммобилизованными на поверхности лунок стрипов. Образование комплекса «анти-IgM-антитело – специфический IgM» выявляют с помощью конъюгата рекомбинантных белков Treponema pallidum с пероксидазой хрена.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</si>
  <si>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иммунофлюоресценции (РИФ диагностики)</t>
  </si>
  <si>
    <t>Набор реагентов для выявления антител к Treponema pallidum методом иммунофлюоресценции.
Характеристики набора: Тест основан на методе непрямой иммунофлюоресценции: специфические антитела, присутствующие в сыворотке крови или ликворе больных сифилисом, связываются с антигеном, фиксированным на стекле, и выявляются с помощью люминесцентного микроскопа при добавлении антивидовой сыворотки, меченной флюорохромом – флюоресцеин-5-изотиоцианатом (ФИТЦем). Для снятия неспецифического свечения трепонем при постановке РИФабс используется связывание групповых антител сорбентом – солевым экстрактом из культуральных бледных трепонем (штаммы V, VII, VIII, IX и Рейтера), обработанных ультразвуком. Параллельно с РИФабс можно провести РИФ200.
Количество определений: 80 определений, включая контроли;
Объем анализируемого образца: 20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60 мин.
Регистрация и оценка результатов: Исследование препаратов производить в люминесцентном микроскопе с ртутно-кварцевой лампой ДРШ-50 и иммерсионной системой, окуляром 4× или 5×, фильтрами СЗС-7 или СЗС-14; ФС-1; БС-8; ЖС-18 или Т-2Н в капле нелюминесцирующего иммерсионного масла (диметилфталата) .
Комплектация набора:  стекло предметное с фиксированным антигеном Treponema pallidum – 10 шт. по 8 лунок; положительный контрольный образец (К+) – 1 фл.; слабоположительный контрольный образец (К+слаб.) – 1 фл.; отрицательный контрольный образец (К–) – 1 фл.; конъюгат – козьи антитела к IgG человека, меченные флюорохромом – 1 фл.; сорбент (лиофилизированный) – 1 фл; концентрат фосфатного буферного раствора (ФБ×25) – 4 фл. по 28 мл; физиологический раствор (ФР) – 1 фл., 7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</si>
  <si>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Гормоны ИФА тест -системы:</t>
  </si>
  <si>
    <t xml:space="preserve">Тест -система для колич. опр. лютинизирующего гормона ЛГ (96 опр.),  метод анализа - одностадийный сэндвич.  Диапазон опр. концентраций 0,3-100 мМЕ/мл,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</si>
  <si>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лютеинизирующего гормона в сыворотке крови человека методом твердофазного иммуноферментного анализа.Объем набора, определений (включая контроли) 96,Чувствительность метода, пмоль/л 0,25,Воспроизводимость, % 8,Диапазон определяемых концентраций, пмоль/л 0-100,Время инкубации, мин 60, температура 37 С, Объём пробы, мкл 20, Срок хранения 12 месяцев,  метод анализа - одностадийный сэндвич. реагенты жидкие, готовые не требующие дополнительного  разведения. </t>
  </si>
  <si>
    <t xml:space="preserve">Тест-система для количественного опр. адренокортикотропного гормона (АКТГ) </t>
  </si>
  <si>
    <t>Тест-система для количественного определения, методом иммуноферментного анализа, адренокортикотропного гормона (АКТГ) (96 опред.)Срок хранения 12 месяцев.</t>
  </si>
  <si>
    <t xml:space="preserve">Тест-система для количественного определения Ферритина </t>
  </si>
  <si>
    <t>Набор реагентов  предназначен для количественного определения ферритина , методом иммуноферментного анализа, (96 опред.)Срок хранения 12 месяцев.</t>
  </si>
  <si>
    <t xml:space="preserve">Тест- система для колич. опр. пролактина.  96 опр. Количество анализируемой сыворотки  20 мкл, метод анализа - односатд. сэндвич. Диапазон определения концентраций 10-4500 мМЕ/л,  реагенты жидкие, готовые не требующие дополнительного  разведения. </t>
  </si>
  <si>
    <t xml:space="preserve">Набор реагентов предназначен для количественного определения концентрации пролактина в сыворотке крови человека методом твердофазного иммуноферментного анализа.96 опред.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0-4500 мМЕ/л, чувств. не более 50 мМЕ/л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(0;100;500;1200;2500;4500) мМЕ/л.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</si>
  <si>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 система количественного опр. кортизола 96 опр. Количество анализируемой сыворотки  50 мкл, метод анализа - конкурентный одностад.Время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5-2000 нмоль/л, чувств. 5 нмоль/л. Все реагенты жидкие, готовые не требующие доп. разведений. ТМБ готовый, 1-компонентный готовый 1 фл 14 мл. Калибраторы 6 фл по 0,5 мл (0;20;60;200;600;2000) нмоль/л. Анализируемуе сыворотки 48 часов при +2-8С, ил 2 месяца при -20С. Промывочный буфер 20Х14 мл,храниться 5 суток при ком. тем.Кол-во промывок 4 раза по 300 мкл (со встряхиванием). Срок годности набора 12 месяцев</t>
  </si>
  <si>
    <t xml:space="preserve">Набор реагентов предназначен для количественного определения концентрации кортизола в сыворотке крови человека методом твердофазного иммуноферментного анализа. 96 опред.Время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0-2000 нмоль/л, чувств. не более 10 нмоль/л, чувств.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(0;20;60;200;600;2000)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</si>
  <si>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ДГЭА (дегидроэпиандростерон) - сульфат   </t>
  </si>
  <si>
    <t xml:space="preserve">Набор реагентов  предназначен для количественного определения концентрации дегидроэпиандростерон-сульфата в сыворотке крови человека методом твердофазного иммуноферментного анализа. 96 опр.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 мкг/мл, чувств. не более 0,04 мкг/мл.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(0;0,1;0;5;1;2,5;10) мкг/мл.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</si>
  <si>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определения антитела  к  тиреоглобулину (АТ к ТГ) </t>
  </si>
  <si>
    <t>Набор реагентов  предназначен для количественного определения антитела  к  тиреоглобулину (АТ к ТГ)  (96 опр.)  Кол-во анализируемой сыворотки 50 мкл; метод анализа - сэндвич двустад.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10-1200ЕД/мл, чувств. 10 ЕД/мл. Все реагенты жидкие, готовые не требующие доп. разв.ТМБ готовый, 1-компонентный готовый 1 фл 14 мл. Калибровочные пробы: 6 фл по 0,5 мл (0; 50; 150; 300; 600; 1200 ЕД/мл) . Анализируемые сыворотки: 48 часов при +2-8ºС, 2 месяца при -20ºС.Промывочный буфер 20 (х) 1 фл 14 мл, храниться 5 суток при КТ. Количество промывок 5 раза по 300 мкл (со встряхиванием)+5 раз по 300 мкл (со встряхиванием).Доп. комплектующие: Аналитический буфер А 14 мл.Срок годности набора 12 месяцев</t>
  </si>
  <si>
    <t xml:space="preserve"> Тест-система  для количественного определения Тиреотропного  гормона  (ТТГ)
</t>
  </si>
  <si>
    <t xml:space="preserve">Набор реагентов  предназначен  для количественного определения Тиреотропного  гормона  (ТТГ) (96  опр. ) Кол-во анализируемой сыворотки 50 мкл; метод анализа - сэндвич одностадийный. Время внесения калибровочных проб, контрольной сыворотки и исследуемых образцов не менее 15 мин. Термостатируемое шейкирование (+37) 
для обеспечения точности результатов. Диапазон опр.  концентраций 0,05-15 мкМЕ/мл, чувств. 0,05 мкМЕ/мл. Все реагенты жидкие, готовые не требующие доп. разв.Буфер для разведения исследуемых образцов 1 фл. 3 мл. ТМБ готовый, 1-компонентный готовый 1 фл 14 мл. Калибровочные пробы: 6 фл по 0,5мл (0; 0,25; 0,75; 2,5; 7,5; 15 мкМЕ/мл). Аттестованы по международному стандарту 2nd ВО3 80/558. Анализируемые сыворотки: 48 часов при +2-8ºС, 2 месяца при -20ºС. Промывочный буфер 20 (х) 1 фл 14 мл, храниться 5 суток при КТ.Отсутствие перекрестных реакций с другими гормонами. Количество промывок 5 раза по 300 мкл (со встряхиванием).Срок годности 12 месяцев
</t>
  </si>
  <si>
    <t xml:space="preserve">Тест-система  для количественного опр.  Трийодтиронина (Т-3),   </t>
  </si>
  <si>
    <t>Набор реагентов  предназначен для количественного опр.  Трийодтиронина (Т-3),  ( 96  опред. ) Количество анализируемой сыворотки 50 мкл, метод анализа - одностад. конкурент.Время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0,15 -12 нмоль/л, чувств. 0,15 нмоль/л. Все реагенты жидкие, готовые не требующие доп. разв. ТМБ готовый, однокомпонентный, 1фл 14 мл. Калибраторы 6 фл по 0,5 мл (0;0,5;1;2;4;12) нмоль/л.Анализируемуе сыворотки 48 часов при +2-8С, ил 2 месяца при -20С.Промывочный буфер 20Х14 мл,храниться 5 суток при ком. тем.
Кол-во промывок 4 раза по 300 мкл (со встряхиванием).Срок годн. наб. 12 месяцев.</t>
  </si>
  <si>
    <t>Т3 свободный</t>
  </si>
  <si>
    <t xml:space="preserve">Набор реагентов  предназначен для количественного определения концентрации свободного трийодтиронина (Т3) в сыворотке крови методом твердофазного иммуноферментного анализа.Объем набора, определений (включая контроли) 96,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0-60 пмоль/л, чувств. не более 0,5 пмоль/л.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1,0 мл (0; 1; 4; 13, 30, 60) пмоль/л.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</si>
  <si>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(Т4общий)  </t>
  </si>
  <si>
    <t xml:space="preserve">Набор реагентов  предназначен для количественного определения Тироксина (Т4общий) в сыворотке крови методом твердофазного иммуноферментного анализа.   ( 96  опред. ),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0-400 нмоль/л, чувств. не более 10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(0;15;30;60;150;400)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</si>
  <si>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Тест-система для количественного опр. тироксина св. Т4 (свободный Т-4, 96) </t>
  </si>
  <si>
    <t xml:space="preserve">Набор реагентов  предназначен для количественного определения свободного Т-4 в сыворотке крови методом твердофазного иммуноферментного анализа. (96 опр.) Количество анализируемой сыворотки  20 мкл, метод анализа - одностад. конкурентн..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 концентраций 0-100 пмоль/л, чувств. 1 пмоль/л. Все реагенты жидкие, готовые не требующие доп.  разв. ТМБ готовый, 1-компонентный, 1фл 14 мл. Калибраторы 6 фл по 0,5 мл (0;3,4 ;6,1; 12,8; 31,2;160) пмоль/л.Контрольная сыворотка готовая жидкая.  Анализируемуе сыворотки 48 часов при +2-8С, ил 2 месяца при -20С. Промывочный буфер 20Х14 мл,храниться 5 суток при ком. тем. Кол-во промывок 4 раза по 300 мкл (со встряхиванием). Срок годности набора 12 месяцев. </t>
  </si>
  <si>
    <t xml:space="preserve"> Тест-система для количественного опр. антител к териопероксидазе (Ат ТПО )  </t>
  </si>
  <si>
    <t>Количество анализируемой сыворотки  50 мкл (разведенной в 100 раз сыворотки). Метод анализа - двустадийный сэндвич. Чувствительность метода, Ед/мл 10.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результатов.Диапазон опр. концентраций 0-500 Ед/мл, чувств. 10 Ед/мл. Все реагенты жидкие, готовые не требующие доп. разв.ТМБ готовый, однокомпонентный, 1фл 14 мл. Калибраторы 6фл по 0,5 мл, готовые, жидкие (0;25;50;100;250;500 Ед/мл). Анализируемуе сыворотки 48 часов при +2-8С, ил 2 месяца при -20С.Буфер для разведения 1 фл 50 мл. Промывочный буфер 2 фл по 14 мл 20(Х), храниться 5 суток при ком. тем. Кол-во промывок 5 раз по 300 мкл (со встряхиванием) +5 раз по 300 мкл (со встряхиванием). Аналитический буфер А 14 мл (при первой инкубации).Ср. годн. наб.  12 месяцев.</t>
  </si>
  <si>
    <t xml:space="preserve">Тест система для количественного опр. Прогестерона   </t>
  </si>
  <si>
    <t xml:space="preserve">Набор реагентов предназначен для количественного определения концентрации прогестерона в сыворотке крови человека методом твердофазного иммуноферментного анализа.(96 опред.) метод анализа - конкурентный одностад.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Время инкубации с конъюгатом не более 30 мин.
Диапазон определения концентраций не уже 0-60 нмоль/л, чувств. не более 0,3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(0;1;3;10;20;60)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</si>
  <si>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Тест система для количественного опр. Тестостерона   </t>
  </si>
  <si>
    <t xml:space="preserve">Набор реагентов предназначен для количественного опр. Тестостерона  (96 опр.),  метод анализа - конкурентный одностадийный.  Время внесения калибровочных проб, контрольной сыворотки и исследуемых образцов не менее 15 мин.
Термостатируемое шейкирование +18….+25°С для обеспечения точности результатов.
Диапазон определения концентраций не уже 0-50 нмоль/л, чувств. не более 0,2 нмоль/л.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(0;0,5;1,5;5;15,50) нмоль/л.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менее12 месяцев
</t>
  </si>
  <si>
    <t xml:space="preserve">Тест- система для колич. опр. Фолликулостимулирующего гомона (ФСГ ),   </t>
  </si>
  <si>
    <t xml:space="preserve">Набор реагентов предназначен для колич. опр. Фолликулостимулирующего гомона (ФСГ 96 опр.),  метод анализа - одностад. сэндвич.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0-100 мМЕ/мл, чуств. не более 0,25 мМЕ/мл.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(0;2;5;25;50;100) мМЕ/мл.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</si>
  <si>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Тест-система для количественного определения соматотропного  гормона роста  (СТГ) 96 опр.                                   Гормон роста, 96</t>
  </si>
  <si>
    <t>Набор реагентов предназначен для колич. опр. соматотропного  гормона роста  человека (СТГ)  методом твердофазного иммуноферментного анализа.(96 опр.)</t>
  </si>
  <si>
    <t xml:space="preserve">Тест- система для количественного опр. Инсулина Инсулин, 96 </t>
  </si>
  <si>
    <t>Тест- система для количественного опр. Инсулина,методом твердофазного иммуноферментного анализа. 96 опр.</t>
  </si>
  <si>
    <t xml:space="preserve">Тест- система для количественного опр. Трансферрина </t>
  </si>
  <si>
    <t>Тест- система для количественного опр. трансферрина, 96 опр.</t>
  </si>
  <si>
    <t>Тест- система для количественного опр. Паратгормона Паратиреоидный гормон, 96</t>
  </si>
  <si>
    <t>Тест- система для количественного опр. паратиреоидного гормона, 96 опр.</t>
  </si>
  <si>
    <t xml:space="preserve">Тест- система для количественного опр. С- пептида                                            С-пептид, 96 </t>
  </si>
  <si>
    <t>Тест- система для количественного опр. С- пептида, 96 опр.</t>
  </si>
  <si>
    <t>Тест- система для количественного опр. Эстрадиола                              Эстрадиол, 96</t>
  </si>
  <si>
    <t>Тест- система для количественного опр. Эстрадиола, 96 опр.</t>
  </si>
  <si>
    <t>Тест-система для диагностики кальпротектина Кальпротектин в кале, 96</t>
  </si>
  <si>
    <t>Тест-система для определения кальпротектина, 96 опр</t>
  </si>
  <si>
    <t>Тест-полоски для экспресс- метода</t>
  </si>
  <si>
    <t xml:space="preserve">Тест - полоски  для экспресс-определения тропонина  </t>
  </si>
  <si>
    <t xml:space="preserve"> 10 тестов, каждый тест в отдельной уп.</t>
  </si>
  <si>
    <t>Тест - полоски для определения миоглобина  20 тестов в уп.</t>
  </si>
  <si>
    <t>20 тестов, каждый тест в отдельной уп.</t>
  </si>
  <si>
    <t xml:space="preserve">Тест -полоски для экспресс определения кардиального тропонина 1  качественный  </t>
  </si>
  <si>
    <t xml:space="preserve">Тест -полоски для экспресс определения кардиального тропонина 1  качественный 25 тестов в уп </t>
  </si>
  <si>
    <t xml:space="preserve">Трехкомпонентный Кардиотест </t>
  </si>
  <si>
    <t>Трехкомпонентный Кардиотест для быстрого и качественного определения сердечного кардиотропонина 1, МВ- Креатининкиназыи миоглобина в цельной крови, сыворотке или плазме человека</t>
  </si>
  <si>
    <t xml:space="preserve">Экспресс-тест для быстрого и качественного определения Креатининкиназы МВ </t>
  </si>
  <si>
    <t>Экспресс-тест для быстрого и качественного определения Креатининкиназы МВ  в цельной крови, сыворотке или плазме человека, уп 25 шт</t>
  </si>
  <si>
    <t xml:space="preserve">Тест-полоски для экспресс- опрделения Д-димера количественный  </t>
  </si>
  <si>
    <t xml:space="preserve">Тест-полоски для экспресс- опрделения Д-димера количественный 10 тестов в уп </t>
  </si>
  <si>
    <t>Экспресс-тест  для диагностики  сифилиса</t>
  </si>
  <si>
    <t xml:space="preserve"> для качественного определения Treponema pallidum</t>
  </si>
  <si>
    <t xml:space="preserve">Тест-система для диагностики аденовирусной инфекции </t>
  </si>
  <si>
    <t>Тест-система иммунохроматографический экспресс-тест для диагностики аденовирусной инфекции в респираторных образцах человека №25</t>
  </si>
  <si>
    <t>Тест-система Хламидия-тест  иммунохроматографический экспресс-тест</t>
  </si>
  <si>
    <t>Тест-система Хламидия-тест  иммунохроматографический экспресс-тест для качественного одгоэтапного выявления антигена Chlamydia trachomatis  №20</t>
  </si>
  <si>
    <t xml:space="preserve">Тест-система для определения антигенов ротавируса  </t>
  </si>
  <si>
    <t>Тест-система иммунохроматографический экспресс-тест для определения антигенов ротавируса в фекалиях человека  №25</t>
  </si>
  <si>
    <t xml:space="preserve">Экспресс-тест для для качественного опредения поверхностных антител к вирусу гепатита А (HAV IgG/IgM) в сыворотке или плазме человека </t>
  </si>
  <si>
    <t>Экспресс-тест для для качественного опредения поверхностных антител к вирусу гепатита А (HAV IgG/IgM) в сыворотке или плазме человека, уп 30 шт.</t>
  </si>
  <si>
    <t xml:space="preserve">Экспресс-тест для качественного определения поверхностного антигена гепатита В (HbsAg) в сыворотке или плазме человека </t>
  </si>
  <si>
    <t>Экспресс-тест для качественного определения поверхностного антигена гепатита В (HbsAg) в сыворотке или плазме человека,уп 30 шт.</t>
  </si>
  <si>
    <t xml:space="preserve">Экспресс-тест для качественного определения поверхностного антигена гепатита С (HCV Ag)в сыворотке или плазме человека </t>
  </si>
  <si>
    <t>Экспресс-тест для качественного определения поверхностного антигена гепатита С (HCV Ag)в сыворотке или плазме человека ,уп 30 шт.</t>
  </si>
  <si>
    <t xml:space="preserve">Экспресс-тест для диагностики ВИЧ </t>
  </si>
  <si>
    <t xml:space="preserve">100 шт.(включает растворитель 2фл)  </t>
  </si>
  <si>
    <t xml:space="preserve">Экспресс-тест для качественного определения ВИЧ 1/2 (HIV-1/2) в сыворотке или плазме человека </t>
  </si>
  <si>
    <t>Экспресс-тест для качественного определения ВИЧ 1/2 (HIV-1/2) в сыворотке или плазме человека,уп 25 шт.</t>
  </si>
  <si>
    <t>Экспресс-тест для качественного определения антител H.Pylori в сыворотке или плазме человека</t>
  </si>
  <si>
    <t>Экспресс-тест для качественного определения антител H.Pylori в сыворотке или плазме человека, уп 30 шт.</t>
  </si>
  <si>
    <t xml:space="preserve">Экспресс-тест для качественного определения человеческого АФП в сыворотке или плазме человека </t>
  </si>
  <si>
    <t>Экспресс-тест для качественного определения человеческого АФП в сыворотке или плазме человека,уп 30 шт.</t>
  </si>
  <si>
    <t xml:space="preserve">Экспресс-тест для качественного определения РЭА в сыворотке или плазме человека </t>
  </si>
  <si>
    <t>Экспресс-тест для качественного определения РЭА в сыворотке или плазме человека,уп 30 шт.</t>
  </si>
  <si>
    <t xml:space="preserve">Экспресс-тест для качественного определения ПСА в сыворотке или плазме человека </t>
  </si>
  <si>
    <t>Экспресс-тест для качественного определения ПСА в сыворотке или плазме человека,уп 30 шт.</t>
  </si>
  <si>
    <t xml:space="preserve">Экспресс-тест для определения пневмококков в биоматериале  человека </t>
  </si>
  <si>
    <t xml:space="preserve">Экспресс-тест для определения легионелл в биоматериале человека </t>
  </si>
  <si>
    <t xml:space="preserve">Экспресс-тест для определения клостридий в биоматериале человека  </t>
  </si>
  <si>
    <t xml:space="preserve">Экспресс-тест для качественного определения скрытой крови в кале </t>
  </si>
  <si>
    <t>Экспресс-тест для качественного определения скрытой крови в кале,</t>
  </si>
  <si>
    <t>Экспресс анализ кишечных паразитов</t>
  </si>
  <si>
    <t xml:space="preserve">Концентратор для забора и фильтрации кала,  </t>
  </si>
  <si>
    <t>Концентратор для забора и фильтрации кала, уп. 40 пробирок с наполнителем и 40 устройств забора материала</t>
  </si>
  <si>
    <t>Набор реагентов для исследования кала на гельминты (метод Като)</t>
  </si>
  <si>
    <t>Диагностка панкреатитов</t>
  </si>
  <si>
    <t xml:space="preserve">Панкреатическая эластаза (эластаза-1) в кале </t>
  </si>
  <si>
    <t>Эластаза-1 в кале,96 опр</t>
  </si>
  <si>
    <t>Pankrin (Эластаза-1 в сыворотке), 96</t>
  </si>
  <si>
    <t>ЛОТ:Тест- системы для медикогенетического скринига (МГЦ) на анализаторе Виктор программа "Дельфия"</t>
  </si>
  <si>
    <t>Набор реагентов АФП/ХГЧ двойная метка (96 опр.)методом  иммунофлюоресценции.  Длины волн измерения – 340 нм (возбуждение) и 615 нм (испускание). Концентрационный диапазон измерения: для АФП = 0-500 Ед/мл, для ХГЧ = 0-200 нг/мл.</t>
  </si>
  <si>
    <t>(96 опр.)метод – иммунофлюоресценция с разрешением по времени  на основе   лантанидных  (Eu и Sm) меток . Длины волн измерения – 340 нм (возбуждение) и 615 нм (испускание). Концентрационный  диапазон измерения: для АФП = 0-500 Ед/мл, для ХГЧ = 0-200 нг/мл, флюоресценционный диапазон измерения: для АФП = 0-3 900 000 импульсов, для ХГЧ = 0-80 000 импульсов, стандарты во флаконах, лиофиллизированные, 6 уровней, откалиброваны по первому стандарту ВОЗ для АФП №72/225 и по международному стандарту ВОЗ  №75/551 для ХГЧ бета. Процент разброса в параллелях (CV%) для стандартов,  тестируемых образцов не более 7% для АФП и не более 5% для ХГЧ, аналитическая чувствительность –  для АФП &lt; 0.1 Ед/мл, для ХГЧ &lt; 0.2 нг/мл,  воспроизводимость -  для АФП = 91-112% (ср.=104%), для ХГЧ = 88-117% (ср.=102%) в пределах срока годности, стабильность стандартов в пределах сроков указанных в сроке годности, но не менее 12 месяцев от даты производства. Состав набора: стандарты, меченые Eu антитела к АФП, меченые Sm антитела к ХГЧ,  буфер для инкубации, промывочный реагент, усиливающий реагент,  микротитровальные планшеты (1 шт) покрытые антителами к АФП и ХГЧ</t>
  </si>
  <si>
    <t xml:space="preserve">Набор   Эстриол неконъюгированный (96 опр.), методом иммунофлюоресценции,  длины волн измерения – 340 нм (возбуждение) и 615 нм (испускание),  концентрационный диапазон измерения: 0-50 нмоль/л,    микротитровальные планшеты (1 шт) покрытые антителами к  Ig G. 
</t>
  </si>
  <si>
    <t>Эстриол неконъюгированный (96 опр.),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0-50 нмоль/л,  флюоресценционный диапазон измерения: 20 000 - 100 000 импульсов. Стандарты во флаконах, лиофиллизированные,  6 уровней, откалиброваны по  спектрофотометрическому методу. Процент разброса в параллелях (CV%) для стандартов,  тестируемых образцов не более 6%,  аналитическая чувствительность:  &lt; 0.2 нмоль/л, воспроизводимость -  68-110% (ср.=95%) в пределах срока годности, состав набора: стандарты, меченый Eu эстриол,  антитела к эстриолу, буфер для инкубации, промывочный реагент, усиливающий реагент,  микротитровальные планшеты (1 шт) покрытые антителами к  Ig G, сертификат контроля качества,  условия хранения - +2+8С,срок годности 12 месяцев</t>
  </si>
  <si>
    <t xml:space="preserve">Набор РАРРА (96 опр.), методом  иммунофлюоресценции, длины волн измерения – 340 нм (возбуждение) и 615 нм (испускание).  Состав набора:  стандарты, меченые Eu антитела к ПАПП-А, меченые биотином антитела к ПАПП-А, микротитровальные планшеты (1 шт) покрытые стрептавидином. 
 </t>
  </si>
  <si>
    <t>96 определений. Метод – иммунофлюоресценция с разрешением по времени  на основелантанидной  (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t>
  </si>
  <si>
    <t xml:space="preserve">Набор Дельфия Бета-ХГЧ (96 опр.),  методом  иммунофлюоресценции,  длины волн измерения – 340 нм (возбуждение) и 615 нм (испускание),   концентрационный диапазон измерения: 0-200 нг/мл. Отсутствие Hook эффекта до 2000 нг/мл.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t>
  </si>
  <si>
    <t>96 определений. Метод – иммунофлюоресценция с разрешением по времени  на основе  лантанидной  (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 нг/мл. Отсутствие Hook эффекта до 2000 нг/мл.Флюоресценционный диапазон измерения: 0-80 000 импульсов,  стандарты во флаконах, лиофиллизированные, 6 уровней, откалиброваны по международному стандарту ВОЗ  №75/551 , процент разброса в параллелях (CV%) для стандартов,  тестируемых образцов не более 5% , аналитическая чувствительность &lt; 0.2 нг/мл , воспроизводимость = 88-117% (ср.=102%) в пределах срока годности.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сертификат контроля качества, условия хранения - +2+8С</t>
  </si>
  <si>
    <t>Набор НЕО-ТТГ (960 опр.) для работы  с  сухими  пятнами  крови новорожденных диаметром 3.2 мм, методом иммунофлюоресценции,   длины волн измерения – 340 нм (возбуждение) и 615 нм (испускание),  концентрационный диапазон измерения 0-250 мкЕд/мл.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t>
  </si>
  <si>
    <t>(960 опр.)  в сухих пятнах крови новорожденных диаметром 3.2 мм, метод – иммунофлюоресценция с разрешением по времени  на основе  лантанидной (Eu) метки,  длины волн измерения – 340 нм (возбуждение) и 615 нм (испускание), 960 определений в сухом пятне крови, измерение флюоресценции на микропланшетах (96 лунок), концентрационный диапазон измерения 0-250 мкЕд/мл. Флюоресценционный диапазон измерения 0-170 000 импульсов,  стандарты на фильтровальных бланках (S&amp;S 903), 6 уровней, откалиброваны по второму стандарту ВОЗ №80/558,  контроли на фильтровальных бланках (S&amp;S 903),2 уровня: 15 мкЕд/мл (отрицательный) и  60 мкЕд/мл (положительный , процент разброса в параллелях (CV%) для стандартов и контролей не более 10%, контроли на фильтровальных бланках (S&amp;S 903),2 уровня: 15 мкЕд/мл (отрицательный) и  60 мкЕд/м, (положительный),  чувствительность –  менее чем 2 мкЕд/мл. Воспроизводимость -  не менее 98% в пределах срока годности, стабильность стандартов и контролей – не менее 12 месяцев. Состав набора: стандарты, контроли, меченые Eu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условия хранения - +2+8С</t>
  </si>
  <si>
    <t xml:space="preserve"> Набор НЕО-фенилаланин (960 опр.) в сухих пятнах крови новорожденных диаметром 3.2 мм, методом  флюоресценции нингидрина,  длины волн измерения – 390 нм (возбуждение) и 486 нм (испускание), концентрационный диапазон измерения 24-908 мкмоль/л (0.4 – 15 мг%),  состав набора: калибраторы, контроли, цинк-сульфатный реагент, ФКУ реагент, медный реагент, ФКУ буфер для разведения, белые микротитровальные планшеты (10 шт)</t>
  </si>
  <si>
    <t>(960 опр.) В сухих пятнах крови новорожденных диаметром 3.2 мм, метод – флюоресценции нингидрина,  длины волн измерения – 390 нм (возбуждение) и 486 нм (испускание), на 960 опр., концентрационный диапазон измерения 24-908 мкмоль/л (0.4 – 15 мг%), стандарты на фильтровальных бланках (S&amp;S 903), 6 уровней,  контроли на фильтровальных бланках (S&amp;S 903),2 уровня: норма (70 мкмоль/л)  и патология (333 мкмоль/л) , аналитическая чувствительность – менее 24 мкмоль/л, состав набора: калибраторы, контроли, цинк-сульфатный реагент, ФКУ реагент, медный реагент, ФКУ буфер для разведения, белые микротитровальные планшеты (10 шт), сертификат контроля качества, условия хранения - +2+8С</t>
  </si>
  <si>
    <t xml:space="preserve"> Дилюент 50 мл, (усиливающий реагент)</t>
  </si>
  <si>
    <t xml:space="preserve">ЛОТ:Наборы для автоматическкого иммунно-химического флюориметрическкого анализатора                                            AutoDELFIA
</t>
  </si>
  <si>
    <t>Хорионический гонадотропин человека свободная субъединица (bХГЧ) АвтоДЕЛФИЯ (AutoDELFIA Free hCGb)</t>
  </si>
  <si>
    <t>96 определений</t>
  </si>
  <si>
    <t>Плацентарный белок А АвтоДЕЛФИЯ (AutoDELFIA PAPP-A)</t>
  </si>
  <si>
    <t>АФП/Св. вХГЧ двойной набор АвтоДЕЛФИЯ (AutoDELFIA hAFP/Free hCGb Dual)</t>
  </si>
  <si>
    <t>Эстриол(неконъюгированный) АвтоДЕЛФИЯ (AutoDELFIA Unconjugated Estriol (uE3)</t>
  </si>
  <si>
    <t>Нео-Тиреотропный гормон с бланками (Нео ТТГ с бланками) АвтоДЕЛФИЯ (AutoDELFIA Neonatal hTSH with blancs)</t>
  </si>
  <si>
    <t>1152 определений</t>
  </si>
  <si>
    <t>ПАПП-А/Св. бета ХГЧ двойной DBS набор Делфия Delfia PAPP-A/Free hCG? Dual DBS</t>
  </si>
  <si>
    <t>480 определений</t>
  </si>
  <si>
    <t>Усиливающий раствор АвтоДЕЛФИЯ (AutoDELFIA Enhancement Solution)( 8*250 mL</t>
  </si>
  <si>
    <t>8*250 мл</t>
  </si>
  <si>
    <t>Промывочный буфер АвтоДЕЛФИЯ (AutoDELFIA Wash Concentrate) ( 8* 250 mL )</t>
  </si>
  <si>
    <t>PerkinElmer 226 Бумага для проб</t>
  </si>
  <si>
    <t>Бумага для проб 100 шт/упак</t>
  </si>
  <si>
    <t xml:space="preserve">ЛОТ: Наборы реагентов  для  реакции  иммунофлюоресценции  ( РИФ  - диагностики )     </t>
  </si>
  <si>
    <t>ХламиСкан 5х30</t>
  </si>
  <si>
    <t xml:space="preserve">ХламиСкан 5х30 для  реакции  иммунофлюоресценции </t>
  </si>
  <si>
    <t>УреаСкан 5х30</t>
  </si>
  <si>
    <t xml:space="preserve">УреаСкан 5х30 для  реакции  иммунофлюоресценции </t>
  </si>
  <si>
    <t>МикоСкан 5х30</t>
  </si>
  <si>
    <t xml:space="preserve">МикоСкан 5х30 для  реакции  иммунофлюоресценции </t>
  </si>
  <si>
    <t>ВагиСкан 2х30</t>
  </si>
  <si>
    <t xml:space="preserve">ВагиСкан 2х30 для  реакции  иммунофлюоресценции </t>
  </si>
  <si>
    <t>ГоноСкан 2х30</t>
  </si>
  <si>
    <t xml:space="preserve">ГоноСкан 2х30 для  реакции  иммунофлюоресценции </t>
  </si>
  <si>
    <t xml:space="preserve">Набор реагентов для выявления антигенов  гарднереллы методом непрямой иммуно-флюорисценции на 60 ан.   </t>
  </si>
  <si>
    <t xml:space="preserve">Набор реагентов для выявления антигенов  гарднереллы методом непрямой иммунофлюорисценции на 60 ан.   </t>
  </si>
  <si>
    <t>Стекло предметное с окошками для РИФ (50 шт/уп)</t>
  </si>
  <si>
    <t>Монтирующая жидкость для РИФ- диагностики мазков 5 мл</t>
  </si>
  <si>
    <t xml:space="preserve"> Вспомогательные    средства</t>
  </si>
  <si>
    <t xml:space="preserve">Пергамент растительный в листах  </t>
  </si>
  <si>
    <t xml:space="preserve">Пергамент растительный в листах 42х70см </t>
  </si>
  <si>
    <t>Гель  для  РЭГ  и  ЭКГ</t>
  </si>
  <si>
    <t>Гель для УЗИ MEDISON</t>
  </si>
  <si>
    <t>5 литров</t>
  </si>
  <si>
    <t>Бумага для ЭКГ (М2483А)</t>
  </si>
  <si>
    <t>размер 210*300мм</t>
  </si>
  <si>
    <t xml:space="preserve">Вазелин         </t>
  </si>
  <si>
    <t xml:space="preserve">Вазелин  80,0 /фл.                 </t>
  </si>
  <si>
    <t xml:space="preserve">Масло   вазелиновое                                                           </t>
  </si>
  <si>
    <t>Масло   вазелиновое    100 мл/фл.</t>
  </si>
  <si>
    <t xml:space="preserve">Масло   вазелиновое  25,0  /фл.                                                       </t>
  </si>
  <si>
    <t xml:space="preserve">Масло   вазелиновое                                                    </t>
  </si>
  <si>
    <t xml:space="preserve">Масло   вазелиновое  30,0  /фл.                                                       </t>
  </si>
  <si>
    <t xml:space="preserve">Масло   касторовое                                                              </t>
  </si>
  <si>
    <t xml:space="preserve">Масло   касторовое                                                    </t>
  </si>
  <si>
    <t xml:space="preserve">Масло   касторовое   30,0   /фл.                                                         </t>
  </si>
  <si>
    <t xml:space="preserve"> фл</t>
  </si>
  <si>
    <t xml:space="preserve">Масло   иммерсионное     </t>
  </si>
  <si>
    <t>Масло   иммерсионное   100 мл</t>
  </si>
  <si>
    <t>Масло   иммерсионное    для    микроскопии</t>
  </si>
  <si>
    <t>Масло   иммерсионное   кедровое    нефлюоресцирующее</t>
  </si>
  <si>
    <t>Масло   иммерсионное   кедровое  10 мл,  нефлюоресцирующее</t>
  </si>
  <si>
    <t>кг.</t>
  </si>
  <si>
    <t>Пергамент медицинский</t>
  </si>
  <si>
    <t xml:space="preserve">Парафиновая среда Histomix  </t>
  </si>
  <si>
    <t>Парафиновая среда Histomix 5 кг</t>
  </si>
  <si>
    <t xml:space="preserve">Парафин  ( Церезин )  рафинированный                                               </t>
  </si>
  <si>
    <t>Парафин  лабораторный</t>
  </si>
  <si>
    <t xml:space="preserve"> Химические  реактивы</t>
  </si>
  <si>
    <t xml:space="preserve">      Индикаторы </t>
  </si>
  <si>
    <t>Бриллиантовый зеленый</t>
  </si>
  <si>
    <t>жидкость 15мл</t>
  </si>
  <si>
    <t xml:space="preserve">Бромтимоловый   синий   водорастворимый   индикатор   ч.д.а.                                  </t>
  </si>
  <si>
    <t xml:space="preserve">Бромтимоловый   синий  индикатор         </t>
  </si>
  <si>
    <t>Малахитовый    зеленый   ч.д.а. ( индикатор )</t>
  </si>
  <si>
    <t xml:space="preserve">Метиленовый   синий    ч.д.а.  100 гр                                   </t>
  </si>
  <si>
    <t>Судан черный</t>
  </si>
  <si>
    <t>Набор для окраски фосфолипидов лейкоцитов</t>
  </si>
  <si>
    <t xml:space="preserve">Судан  III   ч.д.а.  100г                                                                   </t>
  </si>
  <si>
    <t xml:space="preserve">Фенолфталеин    ч.д.а.                            </t>
  </si>
  <si>
    <t xml:space="preserve">Фуксин   основной    для    МБЦ   ( микробиологических  целей )   </t>
  </si>
  <si>
    <t xml:space="preserve">Фуксин   кислый    ч.д.а. </t>
  </si>
  <si>
    <t>Эозин - Н     индикатор  чда  100г</t>
  </si>
  <si>
    <t>Эозин водный 1000 мл</t>
  </si>
  <si>
    <t xml:space="preserve">      Красители </t>
  </si>
  <si>
    <t>компл</t>
  </si>
  <si>
    <t xml:space="preserve">Азур - Эозин  по  Романовскому </t>
  </si>
  <si>
    <t xml:space="preserve">Азур - Эозин  по  Романовскому ( р-р концентрат 1литр + буфер 1фл х10мл ) </t>
  </si>
  <si>
    <t>Краска   Гимза</t>
  </si>
  <si>
    <t xml:space="preserve">Генциан  виолет   краситель    ч.д.а.    </t>
  </si>
  <si>
    <t xml:space="preserve">Гематоксилин   чда       25г                                                </t>
  </si>
  <si>
    <t xml:space="preserve">Набор  для  окраски  мазков  по  Циль Нильсену  </t>
  </si>
  <si>
    <t>Набор  для  окраски  мазков  по  Циль Нильсену  ( готовые  р-ры) на 100 предм. стекол</t>
  </si>
  <si>
    <t xml:space="preserve">Набор для окраски мазков по Граму  ( с фуксином или сафраном) </t>
  </si>
  <si>
    <t>Набор для окраски мазков по Граму  ( с фуксином или сафраном) готовые  р-ры на 100 предм. стекол</t>
  </si>
  <si>
    <t xml:space="preserve">Эозин  метиленовый  синий  типа  Лейшмана  ( Краска  - фиксатор  Лейшмана ) </t>
  </si>
  <si>
    <t>Эозин  метиленовый  синий  типа  Лейшмана  ( Краска  - фиксатор  Лейшмана ) 1 литр</t>
  </si>
  <si>
    <t xml:space="preserve">Эозин - метиленовый  синий  по  Майн - Грюнвальду   в  растворе        </t>
  </si>
  <si>
    <t xml:space="preserve">Эозин - метиленовый  синий  по  Майн - Грюнвальду   в  растворе (Фиксатор Майн - Грюнвальда) , 1 литр                       </t>
  </si>
  <si>
    <t>Набор для окраски по Папа- Николау (готовый краситель)</t>
  </si>
  <si>
    <t>Набор для окраски Ретикулоцитов (готовый краситель)</t>
  </si>
  <si>
    <t>Индикатор БиоТЕСТ</t>
  </si>
  <si>
    <t>Пластиковыепробирки с помещёнными на дно высушенными спорами бактерий. Внутри пластиковой пробирки размещена стеклянная ампула, содержащая стерильную индикаторную среду. Пластиковая пробирка закрыта колпачком, имеющим отверстия, защищённые бактериальным фильтром,в комплекте -24шт.</t>
  </si>
  <si>
    <t xml:space="preserve">Набор реактивов для обнаружения скрытой крови  </t>
  </si>
  <si>
    <t>на 50 мл</t>
  </si>
  <si>
    <t xml:space="preserve">Набор реагентов для  контроля качества  предстерилизационной  очистки 
        </t>
  </si>
  <si>
    <t>Комплектность: 24 шт.</t>
  </si>
  <si>
    <t>комплект</t>
  </si>
  <si>
    <t>Набор для контроля предстерилизационной очиски изделий на наличие крови, моющий средств в комплекте</t>
  </si>
  <si>
    <t>Азотная    кислота  чда</t>
  </si>
  <si>
    <t xml:space="preserve">Аммиак    водный   25 %    о.с.ч.                                                               </t>
  </si>
  <si>
    <t xml:space="preserve">Аммиак    ч.д.а.                                                        </t>
  </si>
  <si>
    <t>0,5/кг</t>
  </si>
  <si>
    <t xml:space="preserve">Аммоний   железо  II   сернокислый   ч.д.а.    ( Соль  Мора, Соль закиси железа и аммония двойн сернокисл. )   ч.д.а. </t>
  </si>
  <si>
    <t xml:space="preserve">Аммиачная селитра </t>
  </si>
  <si>
    <t xml:space="preserve">Ацетон  чда                                       Нужна лицензия!  </t>
  </si>
  <si>
    <t>Барий   хлористый   ч.д.а.</t>
  </si>
  <si>
    <t xml:space="preserve">Бензидин   ч.д.а.                                                              </t>
  </si>
  <si>
    <t xml:space="preserve">Бензидин   ч.д.а.     0,1    кг                                                     </t>
  </si>
  <si>
    <t>Бензойная  кислота   ч.д.а.</t>
  </si>
  <si>
    <t>Бензойная  кислота   ч.д.а.0,5 кг</t>
  </si>
  <si>
    <t>Борная   кислота   ч.д.а.</t>
  </si>
  <si>
    <t xml:space="preserve">Гематоксилин </t>
  </si>
  <si>
    <t>Гемотоксилин Майера 1 л</t>
  </si>
  <si>
    <t xml:space="preserve">Гидролизат  казеина  сухой  </t>
  </si>
  <si>
    <t>Глицерин    ч.</t>
  </si>
  <si>
    <t>Глюкоза  х.ч.</t>
  </si>
  <si>
    <t>Дибутилфталат</t>
  </si>
  <si>
    <t>Железо      хлористое   6-водное   х.ч.</t>
  </si>
  <si>
    <t>0,1кг,   х.ч.</t>
  </si>
  <si>
    <t>И-пропиловый спирт 92-пропанол)</t>
  </si>
  <si>
    <t>для хроматографии  0,2 л</t>
  </si>
  <si>
    <t>Йод   кристаллический    ч.д.а.</t>
  </si>
  <si>
    <t>Иод   кристаллический    ч.д.а.</t>
  </si>
  <si>
    <t xml:space="preserve">Калий    едкий  ( гидроокись )  ч.д.а.       </t>
  </si>
  <si>
    <t xml:space="preserve">Калий    железистосинеродистый   ч.д.а.  ( Красная  кровяная соль )  </t>
  </si>
  <si>
    <t xml:space="preserve">Калий    иодистый    ч.д.а.                                                          </t>
  </si>
  <si>
    <t xml:space="preserve">Калий    иодистый    х.ч.                                                          </t>
  </si>
  <si>
    <t xml:space="preserve">Калий    иодистый    ч.                                                          </t>
  </si>
  <si>
    <t xml:space="preserve">Калий    марганцевокислый    ( перманганат )   ч.д.а.             </t>
  </si>
  <si>
    <t xml:space="preserve">Калий    марганцевокислый    ( перманганат )   ч.д.а.            </t>
  </si>
  <si>
    <t xml:space="preserve">Калий    фосфорнокислый    1 - замещенный   ч.д.а.                     </t>
  </si>
  <si>
    <t xml:space="preserve">Калий    фосфорнокислый    2 - замещенный   ч.д.а.                      </t>
  </si>
  <si>
    <t xml:space="preserve">Калий    хлористый    х.ч.                                                                 </t>
  </si>
  <si>
    <t xml:space="preserve">Кальций    хлористый    фармакопейный                                          </t>
  </si>
  <si>
    <t>Каолин (25 туб в уп.)</t>
  </si>
  <si>
    <t xml:space="preserve">Мочевина    ( Карбамид )  ч.д.а.                                                                               </t>
  </si>
  <si>
    <t>Лимонная  кислота    ч.д.а.</t>
  </si>
  <si>
    <t>Салициловая  кислота      х.ч.</t>
  </si>
  <si>
    <t xml:space="preserve">Серная  кислота   ( пробы Саваля)  х.ч.                </t>
  </si>
  <si>
    <t xml:space="preserve">Серная  кислота  конц.   х.ч.  ( Олеум )               </t>
  </si>
  <si>
    <t xml:space="preserve">Серная  кислота  конц.   х.ч.  ( Олеум )                </t>
  </si>
  <si>
    <t xml:space="preserve">Соляная  кислота   конц   х.ч.                                 Нужна  лицензия !!!       </t>
  </si>
  <si>
    <t>Сульфосалициловая  кислота    ч.д.а.</t>
  </si>
  <si>
    <t>Трихлоруксусная кислота</t>
  </si>
  <si>
    <t xml:space="preserve">Трихлоруксусная  кислота   кристаллическая  ( ТХО )  ч.д.а.                                                            </t>
  </si>
  <si>
    <t xml:space="preserve">Уксусная  кислота   ледяная   99 %    х.ч.                                             </t>
  </si>
  <si>
    <t xml:space="preserve">Щавелевая  кислота     Ч.  </t>
  </si>
  <si>
    <t xml:space="preserve">Крахмал  водо - растворимый  ч.д.а.                                     </t>
  </si>
  <si>
    <t>Ксилол</t>
  </si>
  <si>
    <t>Люголя   водный  р-р ( иод 1,0 + калии иодид  2,0 + вода дист.300,0 )</t>
  </si>
  <si>
    <t>Маннит   ч.д.а.</t>
  </si>
  <si>
    <t>Медь   ( II )   сернокислая   5-водная   ч.          ( Медный  купорос )</t>
  </si>
  <si>
    <t>Медь   ( II )   сернокислая   5-водная   ч.          ( Медный  купорос ) 0,1кг</t>
  </si>
  <si>
    <t xml:space="preserve">Муравьиная   кислота   ч.д.а.                                                  </t>
  </si>
  <si>
    <t xml:space="preserve">Муравьиная   кислота   ч.д.а.     85%                                             </t>
  </si>
  <si>
    <t>Муцикармин   Майера</t>
  </si>
  <si>
    <t xml:space="preserve">Натрий     азотистокислый  ч.д.а.   (  Нитрит )                        </t>
  </si>
  <si>
    <t xml:space="preserve">Натрий     азотистокислый  ч.д.а.   (  Нитрит )                    0,25   кг </t>
  </si>
  <si>
    <t xml:space="preserve">Натрий     азотнокислый    ч.д.а.         </t>
  </si>
  <si>
    <t xml:space="preserve">Натрий    едкий  ( гидроокись )   крист.    ч.д.а.                   </t>
  </si>
  <si>
    <t>Натрий    едкий  ( гидроокись )  крист.   х.ч.</t>
  </si>
  <si>
    <t>Натрия    гидрокарбонат  ( Натрий  двууглекислый, Натрия  бикарбонат, Сода  двууглекислая )  х.ч.</t>
  </si>
  <si>
    <t>Натрия    гидрокарбонат  ( Натрий  двууглекислый, Натрия  бикарбонат, 
     Сода  двууглекислая )  х.ч.</t>
  </si>
  <si>
    <t>Натрий гидроокись ч.д.а.</t>
  </si>
  <si>
    <t xml:space="preserve">0,6кг </t>
  </si>
  <si>
    <t xml:space="preserve">Натрий     лимонно - кислый  </t>
  </si>
  <si>
    <t>Натрий     лимонно - кислый   1 - но  замещенный   ч.д.а.</t>
  </si>
  <si>
    <t>Натрий     лимонно - кислый   2 -х   замещенный  ч.д.а.</t>
  </si>
  <si>
    <t xml:space="preserve">Натрий     лимонно - кислый   3 - х   замещенный   ч.              </t>
  </si>
  <si>
    <t>Натрия     серноватисто  кислый   ( Гипосульфит, Тиосульфат )   ч.д.а 500г</t>
  </si>
  <si>
    <t>Натрий     сернокислый  ч.д.а.</t>
  </si>
  <si>
    <t xml:space="preserve">Натрий     сернокислый    безводный    ч.д.а.                            </t>
  </si>
  <si>
    <t>Натрий    уксуснокислый  ч.д.а.</t>
  </si>
  <si>
    <t xml:space="preserve">Натрий     фосфорно - кислый    2 - замещенный    ч.д.а.  </t>
  </si>
  <si>
    <t xml:space="preserve">Натрий     фосфорно - кислый    4 - замещенный  пиро  ч.д.а.  </t>
  </si>
  <si>
    <t>Натрий     фтористый    ч.д.а.</t>
  </si>
  <si>
    <t>Натрий     хлористый    х.ч.</t>
  </si>
  <si>
    <t>Натрия     хлорид    х.ч.</t>
  </si>
  <si>
    <t>Натрий    щавелевокислый   ч.д.а.</t>
  </si>
  <si>
    <t>Ортофосфорная   кислота    х.ч.</t>
  </si>
  <si>
    <t>Петролейный   эфир  ч.д.а.</t>
  </si>
  <si>
    <t xml:space="preserve">Пропанол - 2   ( Спирт   изопропиловый )     х.ч. </t>
  </si>
  <si>
    <t xml:space="preserve">Полистирол                                                                          </t>
  </si>
  <si>
    <t>Полиэтиленгликоль ММ 6000, 500 г</t>
  </si>
  <si>
    <t xml:space="preserve">Реактив    Грисса   ч.д.а </t>
  </si>
  <si>
    <t>Реактив    Несслера    ч.д.а.</t>
  </si>
  <si>
    <t>Реактив   Шиффа, 500мл</t>
  </si>
  <si>
    <t>Сахароза    ч.</t>
  </si>
  <si>
    <t>Серебро    азотнокислое   ч.д.а.</t>
  </si>
  <si>
    <t xml:space="preserve">Сульфаниловая   кислота      х.ч.                                         </t>
  </si>
  <si>
    <t>Тальк  мед. молотый</t>
  </si>
  <si>
    <t xml:space="preserve">Тимол    для    мед.   целей    ч.                                                 </t>
  </si>
  <si>
    <t>Толуол  ч.д.а.                           Нужна  лицензия !!!</t>
  </si>
  <si>
    <t xml:space="preserve">Трилон Б     ч.д.а.    (  NNN - тетрауксусной  к - ты  динатриевая  соль )  </t>
  </si>
  <si>
    <t xml:space="preserve">Фенол   ( Кислота  карболовая,  Фенол  чистый )   ч.д.а.     Нужна  лицензия !                                                                                              </t>
  </si>
  <si>
    <t xml:space="preserve">Фенол   ( Кислота  карболовая,  Фенол  чистый )   х.ч             Нужна  лицензия !                                                                                </t>
  </si>
  <si>
    <t>Формалин    медицинский  ( Раствор   формальдегида  38 % )</t>
  </si>
  <si>
    <t>Фенолфталеин  ч.д.а.</t>
  </si>
  <si>
    <t>Фитогемаглютинин   ( ФГА )   5 мг  в   1 фл</t>
  </si>
  <si>
    <t>Фуксин основной для МБЦ (микробиологических целей)</t>
  </si>
  <si>
    <t xml:space="preserve">Хлороформ     ч.д.а.                                                              </t>
  </si>
  <si>
    <t>Цинк     сернокислый     ч.д.а.</t>
  </si>
  <si>
    <t>Нитрат серебра 0,1Н</t>
  </si>
  <si>
    <t>Соляная  кислота  0,1 н               Нужна  лицензия !</t>
  </si>
  <si>
    <t>Аммиачный буфер</t>
  </si>
  <si>
    <t>Известковая вода</t>
  </si>
  <si>
    <t>Хлорид бария 5% р-р</t>
  </si>
  <si>
    <t>аммония хлорид р-р</t>
  </si>
  <si>
    <t>Аммиак р-р</t>
  </si>
  <si>
    <t>аммония оксалад</t>
  </si>
  <si>
    <t>Перманганат  калия 0,1 н р-п</t>
  </si>
  <si>
    <t>Эталон А на хлориды</t>
  </si>
  <si>
    <t>Эталон А на аммоний</t>
  </si>
  <si>
    <t>Реактив Фелинга1</t>
  </si>
  <si>
    <t>Бромтиноловый синий, 100г</t>
  </si>
  <si>
    <t>метиловый  оранжевый</t>
  </si>
  <si>
    <t>кислотно-хром темно-синий</t>
  </si>
  <si>
    <t>метиловый  красный</t>
  </si>
  <si>
    <t>Этилацетат  ( Этиловый  эфир  уксусной  к-ты )    ч.д.а.</t>
  </si>
  <si>
    <t>Этиленгликоль    ч.д.а.</t>
  </si>
  <si>
    <t>Эфир  этиловый                          Нужна  лицензия !</t>
  </si>
  <si>
    <t>Папаниколау Гематоксилин Гарриса, 1000 мл, упак</t>
  </si>
  <si>
    <t>Папаниколау OG6, 1000 мл</t>
  </si>
  <si>
    <t>Папаниколау ЕА-50 1000мл</t>
  </si>
  <si>
    <t>Спрей-экспресс фиксатор для мазков на онкоцитологию</t>
  </si>
  <si>
    <t>Натрий хлористый</t>
  </si>
  <si>
    <t>Ацетат натрия</t>
  </si>
  <si>
    <t>Хлорэтил</t>
  </si>
  <si>
    <t>Орсеин( сухой порошок)5гр/уп.</t>
  </si>
  <si>
    <t>Колхицин (сухой порошок) 0.5 мг/фл.</t>
  </si>
  <si>
    <t>Риваскоп (дез.  раствор) фл/1л</t>
  </si>
  <si>
    <t>Твин-20 100мл/фл.(эмульгатор жиров)</t>
  </si>
  <si>
    <t xml:space="preserve">  Лабораторное   стекло,   посуда   и   прочее   лабораторное   имущество</t>
  </si>
  <si>
    <t xml:space="preserve">Аппарат  Панченкова  ( Прибор  СОЭ - метр )  </t>
  </si>
  <si>
    <t xml:space="preserve">Урометр </t>
  </si>
  <si>
    <t xml:space="preserve">Бальзам  канадский  для  иммунологических  исследований, 500 г   </t>
  </si>
  <si>
    <t>Банки пр/кр для шовн мат</t>
  </si>
  <si>
    <t>Баночки д\мази 100,0</t>
  </si>
  <si>
    <t>Банки стеклянные темные с претертой крышкой 2л</t>
  </si>
  <si>
    <t>Банки стеклянные темные с претертой крышкой 1л</t>
  </si>
  <si>
    <t>Бутыль  стеклянная  емк.  20 литров</t>
  </si>
  <si>
    <t>Воронка   фильтрующая   лабораторная  диаметром  14 см</t>
  </si>
  <si>
    <t>Воронка   фильтрующая   лабораторная  диаметром  20 см</t>
  </si>
  <si>
    <t>Воронка   фильтрующая  лабораторная   диаметром  7 см</t>
  </si>
  <si>
    <t>Воронка  лабораторная   100 х 150 мм     ХС</t>
  </si>
  <si>
    <t>Воронка  лабораторная   36 х 50 мм    ХС</t>
  </si>
  <si>
    <t>Воронка  лабораторная   90 х 150        ХС</t>
  </si>
  <si>
    <t>Воронка  лабораторная   В 150 х 230 мм     ХС</t>
  </si>
  <si>
    <t>Воронка  лабораторная  50</t>
  </si>
  <si>
    <t>Воронка  лабораторная 100</t>
  </si>
  <si>
    <t>Воронки  пластмассовые  Д - 150 мм</t>
  </si>
  <si>
    <t xml:space="preserve">Воронки лабораторные    стекл.                                                               </t>
  </si>
  <si>
    <t>Гемометр Сали</t>
  </si>
  <si>
    <t>Гигрометр   психрометрический</t>
  </si>
  <si>
    <t>Груша резиновая с пластмасовым наконечником  №1(для забора крови)</t>
  </si>
  <si>
    <t>Держатель для мочи</t>
  </si>
  <si>
    <t xml:space="preserve">Ерш  пробирочный  </t>
  </si>
  <si>
    <t>Ерш  хозяйственный   для   флаконов</t>
  </si>
  <si>
    <t>Камера  Горяева  2  - х  позиционная</t>
  </si>
  <si>
    <t>Камера  Горяева  4  - х  позиционная</t>
  </si>
  <si>
    <t>Камера  Фукса - Розенталя   ( для  клеток  спинно - мозговой  жидкости )</t>
  </si>
  <si>
    <t>Капиляры Панченкова (для СОЭ)</t>
  </si>
  <si>
    <t xml:space="preserve">Капиляры  Сали  0,02 мл (для забора крови) </t>
  </si>
  <si>
    <t>Капилляры</t>
  </si>
  <si>
    <t>80мкл</t>
  </si>
  <si>
    <t>Капиляры  Сали  на  0,04</t>
  </si>
  <si>
    <t>Карандаш  по  стеклу  и  фарфору   ( черный, синий, красный, белый )</t>
  </si>
  <si>
    <t xml:space="preserve">Крафт бумага 100х106 </t>
  </si>
  <si>
    <t>Колба   плоскодонная    П  - 3 - 1000  диаметром  34  мм  ТС</t>
  </si>
  <si>
    <t>Колба   плоскодонная    П  - 3 - 2000  диаметром  50  мм  ТС</t>
  </si>
  <si>
    <t>Колба   плоскодонная    П  - 3 - 250  диаметром  50  мм  ТС</t>
  </si>
  <si>
    <t>Колба   плоскодонная    П  - 3 - 500  диаметром  34  мм  ТС</t>
  </si>
  <si>
    <t>Колба  коническая   плоскодонная  КН-2-100 (на  100 мл с делениями)</t>
  </si>
  <si>
    <t>Колба  коническая   плоскодонная  КН-2-1000 (на   1000 мл  с делениями)</t>
  </si>
  <si>
    <t>Колба  коническая   плоскодонная  КН-2-2000 (на   2000 мл с делениями)</t>
  </si>
  <si>
    <t>Колба  коническая   плоскодонная  КН-2-250 (на  250 мл с делениями)</t>
  </si>
  <si>
    <t>Колба  коническая   плоскодонная  КН-2-500 (на   500 мл  с делениями)</t>
  </si>
  <si>
    <t>Колба  коническая   плоскодонная  на  1000 мл  со  шлифом  и  притерт. пробкой</t>
  </si>
  <si>
    <t>Колба  коническая   плоскодонная  на  500 мл  со  шлифом  и  притерт. пробкой</t>
  </si>
  <si>
    <t>Колба  мерная   плоскодонная  на   200 мл (ГОСТ1770-74)</t>
  </si>
  <si>
    <t>Колба  мерная   плоскодонная  на   2000 мл  (ГОСТ1770-74)</t>
  </si>
  <si>
    <t>Колба  мерная   плоскодонная  на   500  мл (ГОСТ1770-74)</t>
  </si>
  <si>
    <t>Колба  мерная   плоскодонная  на  1000 мл (ГОСТ1770-74)</t>
  </si>
  <si>
    <t xml:space="preserve">Колба  мерная  на 100 мл  с  пришлифованной  стеклянной пробкой  с  одной  меткой: 2 - 100 ПМ ХС  </t>
  </si>
  <si>
    <t xml:space="preserve">Колба  мерная  на 50 мл  с  пришлифованной  стеклянной пробкой  с  одной  меткой: 2 - 50 ПМ ХС  </t>
  </si>
  <si>
    <t xml:space="preserve">Микропипетки  капиллярные  на  0,1 мл                       </t>
  </si>
  <si>
    <t>Колпачки  алюминиевые   К - 2</t>
  </si>
  <si>
    <t>Контейнер вакуумный для мочи, стерильный</t>
  </si>
  <si>
    <t>100мл</t>
  </si>
  <si>
    <t>Контейнер для СЗП с хлодоэлементом</t>
  </si>
  <si>
    <t>упак.</t>
  </si>
  <si>
    <t>Кюветы   для  ФЭК  I =  5 мм     V  2,5 мл</t>
  </si>
  <si>
    <t>Кюветы   для  ФЭК  I = 10 мм    V  5 мл</t>
  </si>
  <si>
    <t>Кюветы   для  ФЭК  I =  3 мм (V  1,5 мл)</t>
  </si>
  <si>
    <t>Кюветы эмалированые 27 х 35</t>
  </si>
  <si>
    <t xml:space="preserve">Мензурки  на  100 мл (ГОСТ1770-74) </t>
  </si>
  <si>
    <t>Мензурки  на  250 мл (ГОСТ1770-74)</t>
  </si>
  <si>
    <t xml:space="preserve">Мензурки  на  500 мл (ГОСТ1770-74) </t>
  </si>
  <si>
    <t>Мензурки  на  50мл (ГОСТ1770-74)</t>
  </si>
  <si>
    <t>Мензурки  на 1000 мл (ГОСТ1770-74)</t>
  </si>
  <si>
    <t>Микрокапельница   резиновая</t>
  </si>
  <si>
    <t>Микропипетка  с делениями на полный слив</t>
  </si>
  <si>
    <t>200 мкл (0,2мл)</t>
  </si>
  <si>
    <t>Лопатка пластиковая</t>
  </si>
  <si>
    <t>Несущие пробирки</t>
  </si>
  <si>
    <t>13х75 мм</t>
  </si>
  <si>
    <t>Палочки  для  взятия  мазков (лопатка глазная)</t>
  </si>
  <si>
    <t>Палочки  стеклянные  для  помешивания  длина   22 см</t>
  </si>
  <si>
    <t>Петля  бактериологическая  стерильная</t>
  </si>
  <si>
    <t>20 штук</t>
  </si>
  <si>
    <t xml:space="preserve">Петля  бактериологическая  нихромовая </t>
  </si>
  <si>
    <t>Пипетки   лабораторные   1 мл  ( с  делениями ) на полный слив</t>
  </si>
  <si>
    <t>Пипетки   лабораторные   2 мл  ( с  делениями ) на полный слив</t>
  </si>
  <si>
    <t>Пипетки   лабораторные   5 мл  ( с  делениями ) на полный слив</t>
  </si>
  <si>
    <t>Пипетки   лабораторные  10 мл ( с  делениями ) на НЕполный слив</t>
  </si>
  <si>
    <t xml:space="preserve">Пипетка Пастера </t>
  </si>
  <si>
    <t>Пипетки   лабораторные  10 мл ( с  делениями ) на полный слив</t>
  </si>
  <si>
    <t>Микропипетка 100 мкл (0,1мл) с делениями на полный слив</t>
  </si>
  <si>
    <t>Микропипетка 200 мкл (0,2мл) с делениями на полный слив</t>
  </si>
  <si>
    <t>Планшет для определения группы крови на 50 лунок размер 190х290мм</t>
  </si>
  <si>
    <t>Пленка "Drystar DT 2" для термопринтера  35*43</t>
  </si>
  <si>
    <t>Пробирка Видаля</t>
  </si>
  <si>
    <t>Пробирка Флоринского</t>
  </si>
  <si>
    <t>Пробирки  биологические   стеклянные ПБ-16 (16 мм   высота 150 мм  ХС )</t>
  </si>
  <si>
    <t>Пробирки  биологические   стеклянные ПБ-21 (16 мм   высота  200 мм  ХС )</t>
  </si>
  <si>
    <t>Пробирки  на  10 мл  со  шлифом  и  притертой  пробкой  градуированные  П - 2 - 10 - 14/23</t>
  </si>
  <si>
    <t xml:space="preserve">Пробирки  серологические   стеклянные  12 мм   высота 120 мм </t>
  </si>
  <si>
    <t>Пробирки  химич. / биологические   стеклянные ПБ-21 (21 мм   высота 200 мм  )</t>
  </si>
  <si>
    <t>Пробирки  химические      стеклянные    14 мм х120 мм</t>
  </si>
  <si>
    <t>Пробирки  химические      стеклянные  ПХ-16 (16 мм   высота 150 мм  ХС)</t>
  </si>
  <si>
    <t>Пробирки  центрифужная   градуированная   на  10  мл</t>
  </si>
  <si>
    <t>Пробирки  центрифужная   не  градуированная     на  10  мл</t>
  </si>
  <si>
    <t>Тест полосы для определения глюкозы в крови</t>
  </si>
  <si>
    <t>тест полосы №50 + Глюкометр электрохимический без кодирования, укомплектованный индивидуальным прибором для забора крови и ланцетой одноразовой, с футляром/ на 10 упаковок + контрольный раствор глюкозы</t>
  </si>
  <si>
    <t>Устройство к инфузионным системам и шприцам для разведения и введения лекарственных препаратов</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</si>
  <si>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</si>
  <si>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введения шприца, обеспечивающий присоединение к инфузионному флакону, позволяющий безопасно добавить лекарственный препарат в инфузионный флакон, обеспечивающий безопасную работу с токсичными препаратами, в том числе цитостатикими, не содержащий ПВХ-ДЭГФ,  с возможностьюповторного присоединения к флакону для снижения риска прокола, с нелатексной мембраной, позволяющий подсоединить адаптер шприца как для введения препарата, так и для извлечения растворителей хранение лекарственного препарата, подходящий для жидких и лиофилизированных лекарственных форм</t>
  </si>
  <si>
    <t>Адаптер для стандартных флаконов с горловиной 20мм, используемый для заполнения флаконов с диаметром горловины 28мм, с переходником для флаконов с горловиной 13мм,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</si>
  <si>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Адаптер для стандартных флаконов с горловиной 28мм, используемый для заполнения флаконов с диаметром горловины 28мм, обеспечивающий безопасную работу с токсичными препаратами, в том числе цитостатиками, не содержащий ПВХ-ДЭГФ, обеспечивающий герметичное хранение лекарственного препарата, подходящий для жидких и лиофилизированных лекарственных форм.</t>
  </si>
  <si>
    <t xml:space="preserve">Адаптер с наконечником Люэра, позволяющий подсоединить адаптер к шприцу с системой для внутривенных инфузий для непосредственного введения препарата, обеспечивающий безопасную работу с токсичными препаратами, в том числе цитостатиками не содержащий ПВХ-ДЭГФ, позволяющий болюсно вводить пациентам лекарственное средство через канюлю внутривенного катетера, позволяющий внутрипузырно вводить препараты через мочевой катетер. </t>
  </si>
  <si>
    <t>Адаптер к шприцу, предназначенный для соединения со стандартными шприцами системы Люэр-лок, обеспечивающий безопасную работу с токсичными препаратами, в том числе цитостатиками, не содержащий ПВХ-ДЭГФ, с протектором, исключающим риск пораниться иглой.</t>
  </si>
  <si>
    <t>Система инфузионная длиной 180см с колпачком для остановки тока жидкости, обеспечивающая безопасные манипуляции при проведении внутривенных инфузий токсичных препаратов, включая цитотоксические препараты, из полипропилена, с нейлоновым фильтром 15 мкм, с роликовым и механическим регуляторами потока, не содержащий латекса, диэтилгексилфталата (ДЭГФ), ПВХ</t>
  </si>
  <si>
    <t>Соединительное устройство с колпачком для остановки тока жидкости, обеспечивающее безопасную работу с токсичными препаратами, в том числе цитотстатиками, не содержащее ПВХ-ДЭГФ, с дистальным концом, снабженным наконечником Люэра</t>
  </si>
  <si>
    <t>Пробки  резиновые  конусные  12,5</t>
  </si>
  <si>
    <t>Пробки  резиновые  конусные  14,5</t>
  </si>
  <si>
    <t>световоды для аппарата "Мулат"</t>
  </si>
  <si>
    <t>Спиртовка  лабораторная  со  стекляным  колпачком</t>
  </si>
  <si>
    <t>Спиртометр  от  0  до 100  градусов</t>
  </si>
  <si>
    <t>Стакан   мерный  высокий  с  носиком  на    50  мл  с  меткой</t>
  </si>
  <si>
    <t>Стакан   мерный  высокий  с  носиком  на  100  мл  с  меткой</t>
  </si>
  <si>
    <t>Стакан   мерный  высокий  с  носиком  на  100  мл  со  шкалой</t>
  </si>
  <si>
    <t>Стакан   мерный  высокий  с  носиком  на  1000  мл  с  меткой</t>
  </si>
  <si>
    <t>Стакан   мерный  высокий  с  носиком  на  1000  мл  со  шкалой</t>
  </si>
  <si>
    <t>Стакан   мерный  высокий  с  носиком  на  200  мл  со  шкалой</t>
  </si>
  <si>
    <t>Стакан   мерный  высокий  с  носиком  на  250  мл  с  меткой</t>
  </si>
  <si>
    <t>Стакан   мерный  высокий  с  носиком  на  250  мл  со  шкалой</t>
  </si>
  <si>
    <t>Стакан   мерный  высокий  с  носиком  на  400  мл  с  меткой</t>
  </si>
  <si>
    <t>Стакан   мерный  высокий  с  носиком  на  400  мл  со  шкалой</t>
  </si>
  <si>
    <t>Стакан   мерный  высокий  с  носиком  на  50  мл  со  шкалой</t>
  </si>
  <si>
    <t>Стакан   мерный  высокий  с  носиком  на  600  мл  со  шкалой</t>
  </si>
  <si>
    <t>Стакан  фарфоровый  № 7   на  1 литр</t>
  </si>
  <si>
    <t>Стаканы   стекл   термостойкие  низкие  на  100 мл  с  делениями</t>
  </si>
  <si>
    <t>Стаканы   стекл   термостойкие  низкие  на  250 мл  с  делениями</t>
  </si>
  <si>
    <t>Стаканы   стекл   термостойкие  низкие  на  400 мл  с  делениями</t>
  </si>
  <si>
    <t>Стаканы   стекл   термостойкие  низкие  на  600 мл  с  делениями</t>
  </si>
  <si>
    <t>Стаканы   стекл   химические  термостойкие  на  600 мл</t>
  </si>
  <si>
    <t>Стаканы   стекл  термостойкие  низкие  на  1000 мл  с делениями</t>
  </si>
  <si>
    <t>Стаканы   стекл  термостойкие  низкие  на  50 мл  с  делениями</t>
  </si>
  <si>
    <t>Стаканы   стекл  химические  термостойкие  на  1 литр</t>
  </si>
  <si>
    <t>Стаканы  химические  высокий  с  носиком          50 мл  ХС</t>
  </si>
  <si>
    <t>Стаканы  химические  высокий  с  носиком  на  100 мл  ХС</t>
  </si>
  <si>
    <t>Стаканы Коплина</t>
  </si>
  <si>
    <t>Стекла  покровные  18 х 18  мм   № 100</t>
  </si>
  <si>
    <t>Стекла  покровные  24 х 24  мм   № 100</t>
  </si>
  <si>
    <t>Стекла  покровные  28 х 48  мм   № 100</t>
  </si>
  <si>
    <t>Стекла  покровные  к  камере  Горяева</t>
  </si>
  <si>
    <t xml:space="preserve">Стекла  предметные  к  микроскопу   ( 25 х 75х2,0 )    </t>
  </si>
  <si>
    <t xml:space="preserve">Стекло предметное с необр.краями, 76*26*1,0  </t>
  </si>
  <si>
    <t xml:space="preserve">Стекло предметное со шлифованными краями 76*26*1,0 </t>
  </si>
  <si>
    <t xml:space="preserve">Стекло  предметное  с  лункой  </t>
  </si>
  <si>
    <t>Стекло  предметное  со  шлифованными  краями, для  мазков,  с  полосой  для  записи</t>
  </si>
  <si>
    <t>Склянка с притертой крышкой 150,0</t>
  </si>
  <si>
    <t>Эксикатор на 5 литров</t>
  </si>
  <si>
    <t>Ступка  фарфоровая   № 3  диам. 90  мм.,  высота 45  мм   с пестиком  на   100 мл</t>
  </si>
  <si>
    <t>Ступка  фарфоровая   с   пестиком  на   300 мл</t>
  </si>
  <si>
    <t>Тампон стерильный хлопковый на деревянной палочке, в инд. Упаковке, размер -150*2,5мм уп/500 шт</t>
  </si>
  <si>
    <t xml:space="preserve">Термометр  ртутный  стекляннный  до  50 град. </t>
  </si>
  <si>
    <t>Термометр для сушильных шкафов от 0 до + 200 градусов</t>
  </si>
  <si>
    <t>Термометр низкотемпературный  спиртовый  от + 30 до - 30 градусов</t>
  </si>
  <si>
    <t xml:space="preserve">Термометр низкотемпературный спиртовый  от+ 60 до - 80 градусов </t>
  </si>
  <si>
    <t xml:space="preserve">Термометр низкотемпературный спиртовый от + 50 до - 30 градусов </t>
  </si>
  <si>
    <t>Термометры  электроконтактные  ТПК  от  0  до  200 град</t>
  </si>
  <si>
    <t>катушка</t>
  </si>
  <si>
    <t>Трубки из натурального латекса внут.3,18мм, стенка 0,8 мм внеш.5мм бесцветный (для груши)</t>
  </si>
  <si>
    <t>Спиртометр  от  0  до 60  градусов</t>
  </si>
  <si>
    <t xml:space="preserve">Фильтровальная  бумага   ГОСТ - 12026 - 76   </t>
  </si>
  <si>
    <t>Фильтровая  бумага, 20х20</t>
  </si>
  <si>
    <t>Фильтровальные тест бланки (сухая капля)</t>
  </si>
  <si>
    <t>Фильтры  бумажные  обеззоленные "Белая   лента"  № 100 шт  в  упак  диаметр  11 см</t>
  </si>
  <si>
    <t>Фильтры  бумажные  обеззоленные "Белая   лента"  № 100 шт  в  упак  диаметр  12,5 см</t>
  </si>
  <si>
    <t>Фильтры  бумажные  обеззоленные "Белая   лента"  № 100 шт  в  упак  диаметр  15 см</t>
  </si>
  <si>
    <t>Фильтры  бумажные  обеззоленные "Белая   лента"  № 100 шт  в  упак  диаметр  9 см</t>
  </si>
  <si>
    <t xml:space="preserve">Цилиндры  мерные  на    25 мл   градуированные   с  носиком </t>
  </si>
  <si>
    <t xml:space="preserve">Цилиндры  мерные  на    50 мл   градуированные  с  носиком </t>
  </si>
  <si>
    <t xml:space="preserve">Цилиндры  мерные  на  100 мл   градуированные  с  носиком </t>
  </si>
  <si>
    <t xml:space="preserve">Цилиндры  мерные  на  250 мл   градуированные  с  носиком </t>
  </si>
  <si>
    <t xml:space="preserve">Цилиндры  мерные  на  500 мл   градуированные  с  носиком </t>
  </si>
  <si>
    <t xml:space="preserve">Цилиндры  мерные 1000 мл градуированные с  носиком </t>
  </si>
  <si>
    <t xml:space="preserve">Цилиндры  мерные 2000 мл градуированные с  носиком </t>
  </si>
  <si>
    <t>Часы песочные ЧПН-1 мин.</t>
  </si>
  <si>
    <t>Часы песочные ЧПН-2 мин.</t>
  </si>
  <si>
    <t>Часы песочные ЧПН-3 мин.</t>
  </si>
  <si>
    <t>Часы песочные ЧПН-5 мин.</t>
  </si>
  <si>
    <t>Часы песочные ЧПН-10 мин.</t>
  </si>
  <si>
    <t xml:space="preserve">Часы  процедурные  </t>
  </si>
  <si>
    <t>Чашки   фарфоровые   № 1  на   25 мл</t>
  </si>
  <si>
    <t>Чашки   фарфоровые   № 2  на   50 мл</t>
  </si>
  <si>
    <t>Чашки   фарфоровые   выпарительные  № 3</t>
  </si>
  <si>
    <t>Чашки  Петри  пластмассовые стерильные d 90</t>
  </si>
  <si>
    <t xml:space="preserve">Чашка Петри стеклянная 100*20 </t>
  </si>
  <si>
    <t>Штатив   для  пробирок   на  10 гнезд  ШПП-02-10</t>
  </si>
  <si>
    <t>Штатив   для  пробирок   на  20 гнезд  ШПП-02-20</t>
  </si>
  <si>
    <t>Штатив   для  пробирок   на  20 гнезд, Z-образный</t>
  </si>
  <si>
    <t>Штатив   для  пробирок   на  40 гнезд  ШПП-02-40</t>
  </si>
  <si>
    <t>Штатив   для  пробирок   на  50 гнезд, Z-образный</t>
  </si>
  <si>
    <t>Штатив  магнитный (рабочее место для ПЦР)</t>
  </si>
  <si>
    <t>Шпатель д/растяжки мазков</t>
  </si>
  <si>
    <t>Укладка контейнер лаборанта</t>
  </si>
  <si>
    <t>Укладка-контейнер для транспортировки пробирок УКТП- 01У</t>
  </si>
  <si>
    <t>Мультипипетка Эппендорф для раскалывания сыворотки (степпер)</t>
  </si>
  <si>
    <t>Пробирка полимерная(типа Эппендорф) 1,5 мл 500шт/уп</t>
  </si>
  <si>
    <t>Чемодан - сумка для лаборанта</t>
  </si>
  <si>
    <t>Банка БВ-100-40-ОС-БС3-плевательница (контейнер для сборы мокроты с завинчивающейся крышкой)</t>
  </si>
  <si>
    <t>контейнера "Фелкон" 50 мл</t>
  </si>
  <si>
    <t>контейнеры для отходов 20</t>
  </si>
  <si>
    <t>Ёмкость стеклянная (контейнер) с крышкой д/окраски препаратов 87*75/86 (под штатив на 30 стекол)</t>
  </si>
  <si>
    <t xml:space="preserve">Держатель для 20 предметных стекол ДПС-20 </t>
  </si>
  <si>
    <t>Защитные очки</t>
  </si>
  <si>
    <t xml:space="preserve">Скарификатор с боковым копьем одноразовый стерильный для прокалывания кожи  </t>
  </si>
  <si>
    <t xml:space="preserve">Скарификатор с центральным копьем одноразовый стерильный для прокалывания кожи  </t>
  </si>
  <si>
    <t>Микропробирки для ИФА, ПЦР</t>
  </si>
  <si>
    <t>Микропробирки типа "Eppendorf "   1,5 мл уп.1000 шт</t>
  </si>
  <si>
    <t>Пипетки- дозаторы одноканальные переменного объема:</t>
  </si>
  <si>
    <t>Пипетка- дозатор переменного объема 2-20 мкл</t>
  </si>
  <si>
    <t>Пипетка- дозатор переменного объема 10-100 мкл</t>
  </si>
  <si>
    <t>Пипетка- дозатор переменного объема 2-200 мкл</t>
  </si>
  <si>
    <t>Пипетка- дозатор переменного объема 100-1000 мкл</t>
  </si>
  <si>
    <t>Пипетка- дозатор переменного объема 500-5000 мкл</t>
  </si>
  <si>
    <t>Пипетка дозатор переменного объёмаAHN 20-200мкл</t>
  </si>
  <si>
    <t>Пипетка дозатор переменного объёма  20-200мкл</t>
  </si>
  <si>
    <t>Пипетка дозатор переменного объёмаAHN 100-1000мкл</t>
  </si>
  <si>
    <t>Пипетка дозатор переменного объёма  100-1000мкл</t>
  </si>
  <si>
    <t>Пипетка дозатор переменного объёмаAHN 50-200мкл</t>
  </si>
  <si>
    <t>Пипетка дозатор переменного объёма  50-200мкл</t>
  </si>
  <si>
    <t xml:space="preserve">Штатив- карусель </t>
  </si>
  <si>
    <t>Штатив для 6 пипеток</t>
  </si>
  <si>
    <t>Пипетки- дозаторы одноканальные постоянного объема:</t>
  </si>
  <si>
    <t>Пипетка- дозатор постоянного объема 20 мкл</t>
  </si>
  <si>
    <t>Пипетка- дозатор постоянного объема 10 мкл</t>
  </si>
  <si>
    <t>Пипетка- дозатор постоянного объема 100 мкл</t>
  </si>
  <si>
    <t>Пипетка- дозатор постоянного объема 200 мкл</t>
  </si>
  <si>
    <t>Пипетка- дозатор постоянного объема 250 мкл</t>
  </si>
  <si>
    <t>Пипетка- дозатор постоянного объема 500 мкл</t>
  </si>
  <si>
    <t>Пипетка- дозатор постоянного объема 1000 мкл</t>
  </si>
  <si>
    <t>Пипетка- дозатор постоянного объема 5000 мкл</t>
  </si>
  <si>
    <t xml:space="preserve">Пипетка- дозатор 8-канальная, переменного объема 30-300 мкл </t>
  </si>
  <si>
    <t xml:space="preserve">Пипетка- дозатор 8-канальная, переменного объема 0,5-50 мкл </t>
  </si>
  <si>
    <t>Пипетка дозатор переменного объёма 20-200мкл</t>
  </si>
  <si>
    <t>Пипетка дозатор переменного объёма 50-200мкл</t>
  </si>
  <si>
    <t>Наконечники универсальные:</t>
  </si>
  <si>
    <t>Наконечники 0-200 мкл (желтые)  уп/1000 шт.</t>
  </si>
  <si>
    <t>Наконечники до 1000 мкл (голубые)   уп/500 шт.</t>
  </si>
  <si>
    <t>Наконечники 0,5-10,мкл уп 1000 шт.</t>
  </si>
  <si>
    <t xml:space="preserve">наконечники 500-5000 мкл  </t>
  </si>
  <si>
    <t xml:space="preserve">наконечники 500-5000 мкл, уп100шт </t>
  </si>
  <si>
    <t>Наконечники 50-1000 мкл в штативе 96 шт./уп</t>
  </si>
  <si>
    <t xml:space="preserve">Наконечники  0,5-10 мкл в штативе 96 шт\уп  </t>
  </si>
  <si>
    <t>Наконечники  0,5-20 мкл 1000 шт\уп с фильтром</t>
  </si>
  <si>
    <t>Наконечники с фильтром 0,5-10 мкл стерильные</t>
  </si>
  <si>
    <t>Наконечники с фильтром 5-200 мкл стерильные</t>
  </si>
  <si>
    <t>Наконечник одноразовый 200мкл для ПЦР</t>
  </si>
  <si>
    <t>Наконечник 5-300мкл бесцветные для пипеток АНN</t>
  </si>
  <si>
    <t>Наконечник 100-1000мкл бесцветные для пипеток АНN</t>
  </si>
  <si>
    <t>Расходные материалы к ИФА-анализатору "Эволис"</t>
  </si>
  <si>
    <t>Наконечники одноразовые 1100 мкл 9600 шт/уп.</t>
  </si>
  <si>
    <t>1100 мкл 9600 шт/уп.</t>
  </si>
  <si>
    <t>Наконечники   300мкл 17280/уп.</t>
  </si>
  <si>
    <t>300мкл 17280/уп.</t>
  </si>
  <si>
    <t xml:space="preserve">Штатив для вакутайнеров на  автоматический  анализаторатор "ЭВОЛИС" </t>
  </si>
  <si>
    <t xml:space="preserve">ЛОТ: Системы для взятия  венозной крови </t>
  </si>
  <si>
    <t xml:space="preserve">Стерильный комплект для взятия крови с защитным механизмом, состоящий из иглы-"бабочки".
</t>
  </si>
  <si>
    <t>Размер - 23G (0,6*19 мм).</t>
  </si>
  <si>
    <t>Стерильная закрытая система для взятия крови из сложных вен, состоящий из иглы-«бабочки» 21G 0,75" (0,8х19мм).</t>
  </si>
  <si>
    <t>Стерильный комплект для взятия крови с защитным механизмом, состоящий из иглы-"бабочки"</t>
  </si>
  <si>
    <t xml:space="preserve">Стерильная закрытая система для взятия крови из сложных вен, состоящий из иглы-«бабочки» 25G 0,75" (0,5х19мм). </t>
  </si>
  <si>
    <t xml:space="preserve"> Комплект для взятия капиллярной крови</t>
  </si>
  <si>
    <t xml:space="preserve">Пробирки для взятия капиллярной крови для гематологических исследований капиллярной крови с К2ЭДТА.    
</t>
  </si>
  <si>
    <t>Объем: 250-500 мкл. Наполнитель: К2-ЭДТА. Размер: высота 4,5 см, диаметр 1,0 см. сиреневая крышка</t>
  </si>
  <si>
    <t>Контактно-активируемый ланцет, для прокола пальца для взятия капиллярной крови.</t>
  </si>
  <si>
    <t xml:space="preserve">Цвет сиреневый.(для детей старше года) </t>
  </si>
  <si>
    <t xml:space="preserve">Размер иглы 21G. Глубина прокола 1,5мм. Цвет розовый.(для детей старшего года) Автоматическое убирание иглы внутрь ланцета (минимизирует вероятность укола).  </t>
  </si>
  <si>
    <t xml:space="preserve">Одноразовые стерильные ланцеты для взятия крови из пятки у новорожденных и детей до года </t>
  </si>
  <si>
    <t xml:space="preserve"> Для доношенных детей зеленый, лезвие размером 2,5 мм, глубина прокола 1 мм., автоматически убирающимся лезвием. </t>
  </si>
  <si>
    <t xml:space="preserve">Одноразовые стерильные ланцеты для взятия крови из пятки у новорожденных недоношенных  детей до года </t>
  </si>
  <si>
    <t xml:space="preserve">Для недоношенных детей розовый, лезвие размером 1,75 мм, глубина прокола 0,85 мм. Средний-высокий ток крови.  Делает серповидный надрез. </t>
  </si>
  <si>
    <t>Изделия для сбора и транспортировки мочи</t>
  </si>
  <si>
    <t xml:space="preserve">Пробирка одноразовая стерильная пластиковая вакуумная,  для бактериологического анализа мочи. </t>
  </si>
  <si>
    <t xml:space="preserve">Пробирка одноразовая стерильная пластиковая вакуумная,   4,0 мл, 13х75мм,  для бактериологического анализа мочи.  Материал пробирки: пластик (полиэтилентерефталат). </t>
  </si>
  <si>
    <t xml:space="preserve">Стерильный контейнер для взятия мочи </t>
  </si>
  <si>
    <t xml:space="preserve">Со встроенным устройством для переноса мочи в вакуумную пробирку Для одноразового использования, совместимо со пробирками для взятия и транспортировки мочи. Объем 120мл. Упаковка: 100шт </t>
  </si>
  <si>
    <t xml:space="preserve">Устройство для переноса мочи в вакуумную  пробирку из катетера.  </t>
  </si>
  <si>
    <t>Для одноразового использования, совместимо пробирками для взятия и транспортировки мочи</t>
  </si>
  <si>
    <t>Транспортная система со средой без активированного угля в полистироловой пробирке с тампоном</t>
  </si>
  <si>
    <t xml:space="preserve">В 1 уп/100шт. Рекомендуется для сбора, транспортировки и хранения проб содержащих микроорганизмы из горла, влагалища и раневого отделяемого. </t>
  </si>
  <si>
    <t>ЛОТ:Тест-системы для ИФА, полуколичественный бесприборный метод</t>
  </si>
  <si>
    <t>набор HВc (гепатит В) Ig G IC-II(полуколичественный метод)</t>
  </si>
  <si>
    <t>набор HВc (гепатит В) Ig M IC-II(полуколичественный метод)</t>
  </si>
  <si>
    <t xml:space="preserve"> набор HВs Ag90 (австралийский антиген)  IC-II(полуколичественный метод)</t>
  </si>
  <si>
    <t xml:space="preserve"> набор HCV (гепатит C)  IC-II(полуколичественный метод)</t>
  </si>
  <si>
    <t>ЛОТ:Тесты на наркотики</t>
  </si>
  <si>
    <t>Нарко-тест - 5 мульти-Экспресс</t>
  </si>
  <si>
    <t>Нарко-тест - 3 мульти-Экспресс</t>
  </si>
  <si>
    <t>Нарко-тест - моно-Экспресс</t>
  </si>
  <si>
    <t>ЛОТ: Цоликлоны:</t>
  </si>
  <si>
    <t>Цоликлон Анти-АВ  5 мл</t>
  </si>
  <si>
    <t xml:space="preserve">Цоликлон Анти-АВ  5 мл/100 доз </t>
  </si>
  <si>
    <t>Цоликлон Анти-А , 10мл</t>
  </si>
  <si>
    <t>Цоликлон Анти-А , 10мл/10фл</t>
  </si>
  <si>
    <t>Цоликлон Анти-А 1, 10мл</t>
  </si>
  <si>
    <t>Цоликлон Анти-А 1, 10мл/10фл</t>
  </si>
  <si>
    <t>Цоликлон Анти-В  10мл</t>
  </si>
  <si>
    <t>Цоликлон Анти-В  10мл/10фл</t>
  </si>
  <si>
    <t>Цоликлон Анти-Д  Супер  5 мл</t>
  </si>
  <si>
    <t>Цоликлон Анти-Д  Супер  5 мл/10фл</t>
  </si>
  <si>
    <t>Цоликлон Анти-Д  Супер  10 мл</t>
  </si>
  <si>
    <t>Цоликлон Анти-Д  Супер  10 мл/10фл</t>
  </si>
  <si>
    <t>Цоликлон Анти-Д (IgG)    10 мл</t>
  </si>
  <si>
    <t>Цоликлон Анти-Д (IgG)   10 мл</t>
  </si>
  <si>
    <t>Цоликлоны Анти-Келл супер  5 мл\фл.</t>
  </si>
  <si>
    <t>Цоликлоны Анти-Е супер 5 мл\фл.</t>
  </si>
  <si>
    <t>Цоликлоны Анти-е супер 5 мл\фл.</t>
  </si>
  <si>
    <t>Цоликлоны Анти-с супер 5 мл\фл. для опр. hr c антигена</t>
  </si>
  <si>
    <t>Цоликлоны Анти-С супер 5 мл\фл для опр. С антигена</t>
  </si>
  <si>
    <t>Концентрат моноклональных антител (Анти-А 20 кратный) 300 мл/фл.</t>
  </si>
  <si>
    <t>Концентрат моноклональных антител (Анти-В 20 кратный) 300 мл\фл.</t>
  </si>
  <si>
    <t>Цоликлон Антиглобулиновая сыворотка 2 мл\фл.</t>
  </si>
  <si>
    <t xml:space="preserve">Раствор 33% полиглюкина </t>
  </si>
  <si>
    <t>10 мл</t>
  </si>
  <si>
    <t xml:space="preserve">ЛОТ: Фотометр уровня гемоглобина в крови HemoCue  Plasma /Low Hb
</t>
  </si>
  <si>
    <t>Микрокюветы Plasma /Low Hb (100 шт/упак)</t>
  </si>
  <si>
    <t>прозрачный, одноразовые, без наполнения для определения свободного гемоглобина в образцах плазмы, сыворотки или в промывных жидкостях, а так же в препаратах крови и плазмы</t>
  </si>
  <si>
    <t>ЛОТ:ПЦР Диагностика система Cobas s 201</t>
  </si>
  <si>
    <t>Мультиплексный тест Cobas Tag Sreen MPX версия 2,0   для использования с системой Cobas s201 (1 тест=6 донаций)                      1 набор (64 тестов)</t>
  </si>
  <si>
    <t xml:space="preserve">  1 набор (64 тестов)Данный тест предназначен для скрининга доноров на ВИЧ группы 1 М.ВИЧ 1 группы 0 ВИЧ 2. РНК ВГС и ДНК  ВГВ а образцах плазмы доноров, в том числе доноров цельной крови и компонентов крови.</t>
  </si>
  <si>
    <t xml:space="preserve">ЛОТ:Анализатор для определения фактора Виллебранда </t>
  </si>
  <si>
    <t xml:space="preserve">на аггрегометре функции тромбоцитов Helena Biosciaences Europa </t>
  </si>
  <si>
    <t xml:space="preserve">Калибраторы тромбоцитов </t>
  </si>
  <si>
    <t xml:space="preserve">Контрольная плазма норма SAC-1( кат.№ 5301)     </t>
  </si>
  <si>
    <t xml:space="preserve">Контрольная плазма патология SAC-2 (кат.№5302)   </t>
  </si>
  <si>
    <t>ЛОТ: Расходные материалы к аппарату "STERRAD 100S"(для стерилизации эндосконического оборудования)</t>
  </si>
  <si>
    <t>Кассеты 100S 5 шт\уп</t>
  </si>
  <si>
    <t>Биологический индикатор "Cycl Sure" 2х30</t>
  </si>
  <si>
    <t>Бустер 20 шт\уп.</t>
  </si>
  <si>
    <t>Химические индикаторные полоски(4×250)</t>
  </si>
  <si>
    <t>Упаковочный материал  (150мм×320мм) 500 пак\уп.</t>
  </si>
  <si>
    <t xml:space="preserve">Упаковочный материал REF 12332 (150мм×320мм) самозаклеиваюшаяся </t>
  </si>
  <si>
    <t>СТЕРРАД упаковочный материал №12415(150мм*70м)</t>
  </si>
  <si>
    <t>СТЕРРАД упаковочный материал №12320 (75мм*200мм )</t>
  </si>
  <si>
    <t>СТЕРРАД упаковочный материал №12420 (200мм*70м)</t>
  </si>
  <si>
    <t>СТЕРРАД упаковочный материал №12407 (75мм*70мм)</t>
  </si>
  <si>
    <t>СТЕРРАД упаковочный материал №12410 (100мм*70мм)</t>
  </si>
  <si>
    <t>СТЕРРАД химическая индикаторная лента ( к аппарату STERRAD 100S)</t>
  </si>
  <si>
    <t>Химические реактивы для очистки проявных процессоров от проявителя</t>
  </si>
  <si>
    <t xml:space="preserve">ЛОТ: Автоматизированная система для иммуногематологических исследований с помощью гелевых ID-карт"Techno", LISS/Coombs </t>
  </si>
  <si>
    <t>Промывочный раствор А( Wash sol A con 10- 100 ml)кан\10 л</t>
  </si>
  <si>
    <t>Промывочный раствор В (Wash sol A con 10- 100 ml)кан\10 л</t>
  </si>
  <si>
    <t>Магниты magnes 100 с диспенсером 100 шт\уп.</t>
  </si>
  <si>
    <t>ID-Карты АВО/Dc моноклональными антителами, прямой и перекрестный метод, 720 карт  (60х12)</t>
  </si>
  <si>
    <t xml:space="preserve">ID-Карты АВО/Rh для доноров c моноклональными антителами, 288карт </t>
  </si>
  <si>
    <t>(24х12)</t>
  </si>
  <si>
    <t xml:space="preserve">ID-DiaClon АВО/|D +Revers Grouping  </t>
  </si>
  <si>
    <t>ID-Карты для перекрестого метода+скрининг антител, 288 карт (24х12)</t>
  </si>
  <si>
    <t>ID-Карты для фенотипирования эритроцитов с моноклональными антителами  288 карт (24х12)</t>
  </si>
  <si>
    <t xml:space="preserve">ID-Карты анти К с моноклональными антителами, 12 карт (Реагенты для определения группы крови) </t>
  </si>
  <si>
    <t xml:space="preserve">Раствор 2 для приготовления суспензии эритроцитов 500 мл на 1000 опр. </t>
  </si>
  <si>
    <t>Стандартные эритроциты для перекрестного метода (2х10ml)</t>
  </si>
  <si>
    <t xml:space="preserve">ID-DiaCell I-II-III Стандартные эритроциты I-II-III (Реагенты для скрининга антител 3х10ml) </t>
  </si>
  <si>
    <t xml:space="preserve"> 3х10ml</t>
  </si>
  <si>
    <t xml:space="preserve">ID-DiaCell АВО А1, В Стандартные эритроциты для определения групп крови перекрестным методом </t>
  </si>
  <si>
    <t>2*10 мл</t>
  </si>
  <si>
    <t xml:space="preserve">ID Diluent 2 </t>
  </si>
  <si>
    <t>1*500 мл</t>
  </si>
  <si>
    <t>ЛОТ:Расходные материалы  Системы автоматизированной AcrossSystem для иммуногематологических исследований  с помощью гелевых ID-карт"Акросс"</t>
  </si>
  <si>
    <t>Гелевая карта Акросс для определения группы крови АВО прямым и перекрестным методом и резус-фактора DVI-/DVI+</t>
  </si>
  <si>
    <t>Стандартные эритроциты Акросс А1/В для определения группы крови АВО перекрестным методом</t>
  </si>
  <si>
    <t>Гелевая карта Акросс для проведения прямой и непрямой пробы Кумбса (IgG+C3d)</t>
  </si>
  <si>
    <t>Раствор низкой ионной силы Акросс 100мл</t>
  </si>
  <si>
    <t>Стандартные эритроциты Акросс для скрининга антител (4)</t>
  </si>
  <si>
    <t>Гелевая карта Акросс для проведения пробы на совместимость донора и реципиента</t>
  </si>
  <si>
    <t>Гелевая карта Акросс для определения группы крови АВО/D у новорожденных</t>
  </si>
  <si>
    <t xml:space="preserve">Расходные материалы для аппарата  плазмофереза " Гемофеникс" ( кабинет перелевания крови) </t>
  </si>
  <si>
    <t xml:space="preserve"> Комплект магистралей полимерных кровопроводящих для лечебного плазмофереза, одноразовый , стерильный, КМАП-01 " Новопласт", с плазмофильтром мембранным, одноразовым, стерильным ПФМ-01 Т-Т "Роса" и контейнеры для консервации с р-ром цитрата натрия 4%- 250 мл.</t>
  </si>
  <si>
    <t xml:space="preserve">Лот: Cистема серологии Ortho Workstation </t>
  </si>
  <si>
    <t>Кассеты для определения резус фактора и группы крови перекрестным методом (400 шт), рассчитаны на 400 проб.</t>
  </si>
  <si>
    <t>Стандартные эритроциты для прекрестного метода определения группы крови, Affirmagen 2x3 ml (A1+В), рассчитаны на 300 проб.</t>
  </si>
  <si>
    <t>Кассеты полиспецифические, содержащие античеловеческий иммуноглобулин для скрининга антител (400 шт), рассчитаны на 800 проб скрининга антител и 1600 тестов на совместимость.</t>
  </si>
  <si>
    <t>Стандартные эритроциты для поиска антител, Surgiscreen 3х10 ml, рассчитаны на 200 проб(для скрининга антител).</t>
  </si>
  <si>
    <t>Ortho BioVue System Liners/ Прокалыватели кассет (20 штук), используются только для кассет с неоднородным составом содержимого колонок.</t>
  </si>
  <si>
    <t>Характеристика</t>
  </si>
  <si>
    <t>Закуплено в 2019г. (кол-во)</t>
  </si>
  <si>
    <t>Сумма (Потребность до конца 2019 г.)</t>
  </si>
  <si>
    <t>Потребность на 2019 г.</t>
  </si>
  <si>
    <t>Сумма закуплено в 2019 году</t>
  </si>
  <si>
    <t xml:space="preserve"> Мембраны  референтного электрода 4 шт.87*28</t>
  </si>
  <si>
    <r>
      <t xml:space="preserve">GenoType®MTBDR </t>
    </r>
    <r>
      <rPr>
        <i/>
        <sz val="9"/>
        <color theme="1"/>
        <rFont val="Times New Roman"/>
        <family val="1"/>
        <charset val="204"/>
      </rPr>
      <t xml:space="preserve">plus                                  </t>
    </r>
  </si>
  <si>
    <r>
      <t>GenoType®MTBDR</t>
    </r>
    <r>
      <rPr>
        <i/>
        <sz val="9"/>
        <color theme="1"/>
        <rFont val="Times New Roman"/>
        <family val="1"/>
        <charset val="204"/>
      </rPr>
      <t xml:space="preserve">sl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</si>
  <si>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22 мл комплексной среды и 8 мл 6,5% суспензии активированного угля для ингибирования действия антибиотиков в крови пациента, всего 30 мл.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</si>
  <si>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32 мл комплексной среды и 8 мл 8,5% суспензии активированного угля для ингибирования действия антибиотиков в крови пациента, всего 40 мл.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</si>
  <si>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(несколько капель) у маленьких детей, 100 флаконов, каждый флакон включает 16 комплексной среды и 4 мл 8,5% суспензии активированного угля для ингибирования действия антибиотиков в крови пациента, всего 20 мл.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</si>
  <si>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</si>
  <si>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100 флаконов, каждый флакон включает 40 мл среды.     </t>
    </r>
  </si>
  <si>
    <r>
      <t xml:space="preserve">Флаконы с реагентами для качественного определения наличия </t>
    </r>
    <r>
      <rPr>
        <i/>
        <sz val="9"/>
        <color theme="1"/>
        <rFont val="Times New Roman"/>
        <family val="1"/>
        <charset val="204"/>
      </rPr>
      <t>аэробных и факультативно анаэробных микроорганизмов (бактерий и грибов)</t>
    </r>
    <r>
      <rPr>
        <sz val="9"/>
        <color theme="1"/>
        <rFont val="Times New Roman"/>
        <family val="1"/>
        <charset val="204"/>
      </rPr>
      <t xml:space="preserve"> в крови.   </t>
    </r>
  </si>
  <si>
    <r>
      <t xml:space="preserve">Флаконы с реагентами для анализа </t>
    </r>
    <r>
      <rPr>
        <i/>
        <sz val="9"/>
        <color theme="1"/>
        <rFont val="Times New Roman"/>
        <family val="1"/>
        <charset val="204"/>
      </rPr>
      <t>аэробных бактерий</t>
    </r>
    <r>
      <rPr>
        <sz val="9"/>
        <color theme="1"/>
        <rFont val="Times New Roman"/>
        <family val="1"/>
        <charset val="204"/>
      </rPr>
      <t xml:space="preserve"> </t>
    </r>
    <r>
      <rPr>
        <i/>
        <sz val="9"/>
        <color theme="1"/>
        <rFont val="Times New Roman"/>
        <family val="1"/>
        <charset val="204"/>
      </rPr>
      <t>и факультативно микроорганизмов (бактерий и грибов)</t>
    </r>
    <r>
      <rPr>
        <sz val="9"/>
        <color theme="1"/>
        <rFont val="Times New Roman"/>
        <family val="1"/>
        <charset val="204"/>
      </rPr>
      <t xml:space="preserve"> в крови и других, обычно стерильных, биологических жидкостях.</t>
    </r>
  </si>
  <si>
    <r>
      <t xml:space="preserve">Флаконы с реагентами для анализа </t>
    </r>
    <r>
      <rPr>
        <i/>
        <sz val="9"/>
        <color theme="1"/>
        <rFont val="Times New Roman"/>
        <family val="1"/>
        <charset val="204"/>
      </rPr>
      <t>анаэробных бактерий</t>
    </r>
    <r>
      <rPr>
        <sz val="9"/>
        <color theme="1"/>
        <rFont val="Times New Roman"/>
        <family val="1"/>
        <charset val="204"/>
      </rPr>
      <t xml:space="preserve"> в крови и других, обычно стерильных, биологических жидкостях.</t>
    </r>
  </si>
  <si>
    <r>
      <t xml:space="preserve">аналогичные колпачки меньшего размера, позволяющие использовать пробирки для сбора крови марки </t>
    </r>
    <r>
      <rPr>
        <i/>
        <sz val="9"/>
        <color theme="1"/>
        <rFont val="Times New Roman"/>
        <family val="1"/>
        <charset val="204"/>
      </rPr>
      <t>Terumo</t>
    </r>
    <r>
      <rPr>
        <sz val="9"/>
        <color theme="1"/>
        <rFont val="Times New Roman"/>
        <family val="1"/>
        <charset val="204"/>
      </rPr>
      <t xml:space="preserve"> или </t>
    </r>
    <r>
      <rPr>
        <i/>
        <sz val="9"/>
        <color theme="1"/>
        <rFont val="Times New Roman"/>
        <family val="1"/>
        <charset val="204"/>
      </rPr>
      <t>Vacutainer</t>
    </r>
  </si>
  <si>
    <r>
      <t xml:space="preserve">Реагенты для  автоматического анализатора гемостаза  </t>
    </r>
    <r>
      <rPr>
        <i/>
        <sz val="9"/>
        <color rgb="FFFF0000"/>
        <rFont val="Times New Roman"/>
        <family val="1"/>
        <charset val="204"/>
      </rPr>
      <t>START 4</t>
    </r>
  </si>
  <si>
    <t>Белан Н.Г.</t>
  </si>
  <si>
    <t>КГП "ЦРБ Абайского района"</t>
  </si>
  <si>
    <t>Итого</t>
  </si>
  <si>
    <t>Наименование и адрес заказчика</t>
  </si>
  <si>
    <t>Наименование закупаемых товаров</t>
  </si>
  <si>
    <t>Объем закупа</t>
  </si>
  <si>
    <t>Планируемая цена</t>
  </si>
  <si>
    <t xml:space="preserve">Сумма </t>
  </si>
  <si>
    <t>Место поставки/условия поставки</t>
  </si>
  <si>
    <t>Место представление (приема) документов</t>
  </si>
  <si>
    <t>Окончательный срок подачи ценовых предложений</t>
  </si>
  <si>
    <t>Дата, время и место вскрытие конвертов с ЦП</t>
  </si>
  <si>
    <t>Ед.Изм</t>
  </si>
  <si>
    <t>Форма выпуска</t>
  </si>
  <si>
    <t>На конвертах указывать номер объявления,дату и время вскрытия.</t>
  </si>
  <si>
    <t>График поставки по согласованию с заказчиком.</t>
  </si>
  <si>
    <t>КГП " ЦРБ Осакаровского района"</t>
  </si>
  <si>
    <t>отдел государственных закупок</t>
  </si>
  <si>
    <t xml:space="preserve">                                         Директор                                                                                       О. Травнева</t>
  </si>
  <si>
    <t>Левокарнитин 200мг\мл Раствор для внутривенного введения. 5 мл.№5</t>
  </si>
  <si>
    <t xml:space="preserve">ампула </t>
  </si>
  <si>
    <t>Объявление № 23</t>
  </si>
  <si>
    <t>дата публикации 16.05.2022</t>
  </si>
  <si>
    <t>24.05.2022 в 16:30 п. Осакаровка, ул. Школьная, 124, кабинет зам.директора</t>
  </si>
</sst>
</file>

<file path=xl/styles.xml><?xml version="1.0" encoding="utf-8"?>
<styleSheet xmlns="http://schemas.openxmlformats.org/spreadsheetml/2006/main">
  <numFmts count="17">
    <numFmt numFmtId="44" formatCode="_-* #,##0.00&quot;р.&quot;_-;\-* #,##0.00&quot;р.&quot;_-;_-* &quot;-&quot;??&quot;р.&quot;_-;_-@_-"/>
    <numFmt numFmtId="43" formatCode="_-* #,##0.00_р_._-;\-* #,##0.00_р_._-;_-* &quot;-&quot;??_р_._-;_-@_-"/>
    <numFmt numFmtId="164" formatCode="_-* #,##0.00\ &quot;₽&quot;_-;\-* #,##0.00\ &quot;₽&quot;_-;_-* &quot;-&quot;??\ &quot;₽&quot;_-;_-@_-"/>
    <numFmt numFmtId="165" formatCode="_-* #,##0.00_р_._-;\-* #,##0.00_р_._-;_-* \-??_р_._-;_-@_-"/>
    <numFmt numFmtId="166" formatCode="_-* #,##0.00&quot;р.&quot;_-;\-* #,##0.00&quot;р.&quot;_-;_-* \-??&quot;р.&quot;_-;_-@_-"/>
    <numFmt numFmtId="167" formatCode="[$-419]General"/>
    <numFmt numFmtId="168" formatCode="#,##0.00&quot; &quot;[$руб.-419];[Red]&quot;-&quot;#,##0.00&quot; &quot;[$руб.-419]"/>
    <numFmt numFmtId="169" formatCode="&quot; &quot;#,##0.00&quot;р. &quot;;&quot;-&quot;#,##0.00&quot;р. &quot;;&quot; -&quot;#&quot;р. &quot;;@&quot; &quot;"/>
    <numFmt numFmtId="170" formatCode="&quot; &quot;#,##0.00&quot; ₽ &quot;;&quot;-&quot;#,##0.00&quot; ₽ &quot;;&quot; -&quot;#&quot; ₽ &quot;;@&quot; &quot;"/>
    <numFmt numFmtId="171" formatCode="[$-419]0%"/>
    <numFmt numFmtId="172" formatCode="&quot; &quot;#,##0.00&quot;    &quot;;&quot;-&quot;#,##0.00&quot;    &quot;;&quot; -&quot;#&quot;    &quot;;@&quot; &quot;"/>
    <numFmt numFmtId="173" formatCode="\ #,##0.00&quot;р. &quot;;\-#,##0.00&quot;р. &quot;;&quot; -&quot;#&quot;р. &quot;;@\ "/>
    <numFmt numFmtId="174" formatCode="\ #,##0.00&quot; ₽ &quot;;\-#,##0.00&quot; ₽ &quot;;&quot; -&quot;#&quot; ₽ &quot;;@\ "/>
    <numFmt numFmtId="175" formatCode="\ #,##0.00&quot;    &quot;;\-#,##0.00&quot;    &quot;;&quot; -&quot;#&quot;    &quot;;@\ "/>
    <numFmt numFmtId="176" formatCode="_-* #,##0.00&quot; ₽&quot;_-;\-* #,##0.00&quot; ₽&quot;_-;_-* \-??&quot; ₽&quot;_-;_-@_-"/>
    <numFmt numFmtId="177" formatCode="_-* #,##0.00\ _р_._-;\-* #,##0.00\ _р_._-;_-* &quot;-&quot;??\ _р_._-;_-@_-"/>
    <numFmt numFmtId="178" formatCode="#,##0.00_ ;\-#,##0.00\ "/>
  </numFmts>
  <fonts count="126">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font>
    <font>
      <sz val="8"/>
      <name val="Arial"/>
      <family val="2"/>
      <charset val="204"/>
    </font>
    <font>
      <sz val="11"/>
      <color indexed="8"/>
      <name val="Calibri"/>
      <family val="2"/>
    </font>
    <font>
      <u/>
      <sz val="11"/>
      <color theme="10"/>
      <name val="Calibri"/>
      <family val="2"/>
      <charset val="204"/>
    </font>
    <font>
      <sz val="10"/>
      <color theme="1"/>
      <name val="Calibri"/>
      <family val="2"/>
      <charset val="204"/>
      <scheme val="minor"/>
    </font>
    <font>
      <sz val="11"/>
      <color theme="1"/>
      <name val="Calibri"/>
      <family val="2"/>
      <scheme val="minor"/>
    </font>
    <font>
      <sz val="11"/>
      <color rgb="FF000000"/>
      <name val="Calibri"/>
      <family val="2"/>
      <charset val="204"/>
    </font>
    <font>
      <sz val="8"/>
      <color rgb="FF000000"/>
      <name val="Arial"/>
      <family val="2"/>
      <charset val="204"/>
    </font>
    <font>
      <sz val="12"/>
      <color theme="1"/>
      <name val="Times New Roman"/>
      <family val="1"/>
      <charset val="204"/>
    </font>
    <font>
      <sz val="9"/>
      <color indexed="8"/>
      <name val="Calibri"/>
      <family val="2"/>
      <charset val="204"/>
    </font>
    <font>
      <sz val="11"/>
      <color theme="1"/>
      <name val="Calibri"/>
      <family val="2"/>
      <charset val="204"/>
    </font>
    <font>
      <sz val="10"/>
      <color theme="1"/>
      <name val="Calibri"/>
      <family val="2"/>
      <charset val="204"/>
    </font>
    <font>
      <sz val="11"/>
      <color theme="1"/>
      <name val="Calibri"/>
      <family val="2"/>
    </font>
    <font>
      <b/>
      <sz val="18"/>
      <color theme="3"/>
      <name val="Cambria"/>
      <family val="2"/>
      <charset val="204"/>
    </font>
    <font>
      <b/>
      <sz val="15"/>
      <color theme="3"/>
      <name val="Calibri"/>
      <family val="2"/>
      <charset val="204"/>
    </font>
    <font>
      <b/>
      <sz val="13"/>
      <color theme="3"/>
      <name val="Calibri"/>
      <family val="2"/>
      <charset val="204"/>
    </font>
    <font>
      <b/>
      <sz val="11"/>
      <color theme="3"/>
      <name val="Calibri"/>
      <family val="2"/>
      <charset val="204"/>
    </font>
    <font>
      <sz val="11"/>
      <color rgb="FF006100"/>
      <name val="Calibri"/>
      <family val="2"/>
      <charset val="204"/>
    </font>
    <font>
      <sz val="11"/>
      <color rgb="FF9C0006"/>
      <name val="Calibri"/>
      <family val="2"/>
      <charset val="204"/>
    </font>
    <font>
      <sz val="11"/>
      <color rgb="FF9C650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sz val="11"/>
      <color rgb="FFFA7D00"/>
      <name val="Calibri"/>
      <family val="2"/>
      <charset val="204"/>
    </font>
    <font>
      <b/>
      <sz val="11"/>
      <color theme="0"/>
      <name val="Calibri"/>
      <family val="2"/>
      <charset val="204"/>
    </font>
    <font>
      <sz val="11"/>
      <color rgb="FFFF0000"/>
      <name val="Calibri"/>
      <family val="2"/>
      <charset val="204"/>
    </font>
    <font>
      <i/>
      <sz val="11"/>
      <color rgb="FF7F7F7F"/>
      <name val="Calibri"/>
      <family val="2"/>
      <charset val="204"/>
    </font>
    <font>
      <b/>
      <sz val="11"/>
      <color theme="1"/>
      <name val="Calibri"/>
      <family val="2"/>
      <charset val="204"/>
    </font>
    <font>
      <sz val="11"/>
      <color theme="0"/>
      <name val="Calibri"/>
      <family val="2"/>
      <charset val="204"/>
    </font>
    <font>
      <sz val="11"/>
      <color theme="1"/>
      <name val="Arial"/>
      <family val="2"/>
      <charset val="204"/>
    </font>
    <font>
      <sz val="11"/>
      <color rgb="FFFFFFFF"/>
      <name val="Calibri"/>
      <family val="2"/>
      <charset val="204"/>
    </font>
    <font>
      <b/>
      <sz val="11"/>
      <color rgb="FFFFFFFF"/>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b/>
      <sz val="11"/>
      <color rgb="FF000000"/>
      <name val="Calibri"/>
      <family val="2"/>
      <charset val="204"/>
    </font>
    <font>
      <b/>
      <i/>
      <sz val="16"/>
      <color theme="1"/>
      <name val="Arial"/>
      <family val="2"/>
      <charset val="204"/>
    </font>
    <font>
      <b/>
      <i/>
      <u/>
      <sz val="11"/>
      <color theme="1"/>
      <name val="Arial"/>
      <family val="2"/>
      <charset val="204"/>
    </font>
    <font>
      <sz val="10"/>
      <color theme="1"/>
      <name val="Arial Cyr"/>
      <charset val="204"/>
    </font>
    <font>
      <sz val="11"/>
      <color rgb="FF333399"/>
      <name val="Calibri"/>
      <family val="2"/>
      <charset val="204"/>
    </font>
    <font>
      <b/>
      <sz val="11"/>
      <color rgb="FF333333"/>
      <name val="Calibri"/>
      <family val="2"/>
      <charset val="204"/>
    </font>
    <font>
      <b/>
      <sz val="11"/>
      <color rgb="FFFF9900"/>
      <name val="Calibri"/>
      <family val="2"/>
      <charset val="204"/>
    </font>
    <font>
      <u/>
      <sz val="11"/>
      <color rgb="FF0000FF"/>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8"/>
      <color rgb="FF003366"/>
      <name val="Cambria"/>
      <family val="1"/>
      <charset val="204"/>
    </font>
    <font>
      <sz val="11"/>
      <color rgb="FF993300"/>
      <name val="Calibri"/>
      <family val="2"/>
      <charset val="204"/>
    </font>
    <font>
      <sz val="10"/>
      <color rgb="FF000000"/>
      <name val="Calibri"/>
      <family val="2"/>
      <charset val="204"/>
    </font>
    <font>
      <sz val="10"/>
      <color theme="1"/>
      <name val="Arial"/>
      <family val="2"/>
      <charset val="204"/>
    </font>
    <font>
      <sz val="8"/>
      <color theme="1"/>
      <name val="Arial"/>
      <family val="2"/>
      <charset val="204"/>
    </font>
    <font>
      <sz val="10"/>
      <color theme="1"/>
      <name val="Arial Cyr1"/>
      <charset val="204"/>
    </font>
    <font>
      <sz val="11"/>
      <color rgb="FF800080"/>
      <name val="Calibri"/>
      <family val="2"/>
      <charset val="204"/>
    </font>
    <font>
      <i/>
      <sz val="11"/>
      <color rgb="FF808080"/>
      <name val="Calibri"/>
      <family val="2"/>
      <charset val="204"/>
    </font>
    <font>
      <sz val="11"/>
      <color rgb="FFFF9900"/>
      <name val="Calibri"/>
      <family val="2"/>
      <charset val="204"/>
    </font>
    <font>
      <sz val="11"/>
      <color rgb="FF008000"/>
      <name val="Calibri"/>
      <family val="2"/>
      <charset val="204"/>
    </font>
    <font>
      <sz val="10"/>
      <color rgb="FF000000"/>
      <name val="Arial"/>
      <family val="2"/>
      <charset val="204"/>
    </font>
    <font>
      <sz val="10"/>
      <color indexed="8"/>
      <name val="Calibri"/>
      <family val="2"/>
      <charset val="204"/>
    </font>
    <font>
      <sz val="11"/>
      <color rgb="FF000000"/>
      <name val="Arial"/>
      <family val="2"/>
      <charset val="204"/>
    </font>
    <font>
      <sz val="10"/>
      <color rgb="FF000000"/>
      <name val="Arial Cyr"/>
      <charset val="204"/>
    </font>
    <font>
      <sz val="10"/>
      <color rgb="FF000000"/>
      <name val="Arial Cyr1"/>
      <charset val="204"/>
    </font>
    <font>
      <b/>
      <i/>
      <sz val="16"/>
      <color rgb="FF000000"/>
      <name val="Arial"/>
      <family val="2"/>
      <charset val="204"/>
    </font>
    <font>
      <b/>
      <i/>
      <u/>
      <sz val="11"/>
      <color rgb="FF000000"/>
      <name val="Arial"/>
      <family val="2"/>
      <charset val="204"/>
    </font>
    <font>
      <u/>
      <sz val="11"/>
      <color indexed="12"/>
      <name val="Calibri"/>
      <family val="2"/>
      <charset val="204"/>
    </font>
    <font>
      <sz val="10"/>
      <name val="Mangal"/>
      <family val="2"/>
      <charset val="204"/>
    </font>
    <font>
      <sz val="9"/>
      <color indexed="9"/>
      <name val="Calibri"/>
      <family val="2"/>
      <charset val="204"/>
    </font>
    <font>
      <sz val="11"/>
      <color indexed="8"/>
      <name val="Calibri"/>
      <family val="2"/>
      <scheme val="minor"/>
    </font>
    <font>
      <sz val="11"/>
      <color indexed="8"/>
      <name val="Arial"/>
      <family val="2"/>
      <charset val="204"/>
    </font>
    <font>
      <i/>
      <sz val="12"/>
      <color theme="1"/>
      <name val="Times New Roman"/>
      <family val="1"/>
      <charset val="204"/>
    </font>
    <font>
      <sz val="10"/>
      <color theme="1"/>
      <name val="Times New Roman"/>
      <family val="1"/>
      <charset val="204"/>
    </font>
    <font>
      <b/>
      <sz val="16"/>
      <name val="Times New Roman"/>
      <family val="1"/>
      <charset val="204"/>
    </font>
    <font>
      <sz val="9"/>
      <color theme="1"/>
      <name val="Times New Roman"/>
      <family val="1"/>
      <charset val="204"/>
    </font>
    <font>
      <sz val="9"/>
      <color rgb="FFFF0000"/>
      <name val="Times New Roman"/>
      <family val="1"/>
      <charset val="204"/>
    </font>
    <font>
      <sz val="9"/>
      <color theme="1"/>
      <name val="Calibri"/>
      <family val="2"/>
      <charset val="204"/>
      <scheme val="minor"/>
    </font>
    <font>
      <sz val="9"/>
      <color indexed="8"/>
      <name val="Times New Roman"/>
      <family val="1"/>
      <charset val="204"/>
    </font>
    <font>
      <sz val="9"/>
      <name val="Times New Roman"/>
      <family val="1"/>
      <charset val="204"/>
    </font>
    <font>
      <i/>
      <sz val="9"/>
      <color theme="1"/>
      <name val="Times New Roman"/>
      <family val="1"/>
      <charset val="204"/>
    </font>
    <font>
      <sz val="9"/>
      <color rgb="FF000000"/>
      <name val="Times New Roman"/>
      <family val="1"/>
      <charset val="204"/>
    </font>
    <font>
      <i/>
      <sz val="9"/>
      <color rgb="FFFF0000"/>
      <name val="Times New Roman"/>
      <family val="1"/>
      <charset val="204"/>
    </font>
    <font>
      <sz val="9"/>
      <color indexed="10"/>
      <name val="Times New Roman"/>
      <family val="1"/>
      <charset val="204"/>
    </font>
    <font>
      <sz val="9"/>
      <color indexed="40"/>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sz val="11"/>
      <color rgb="FF000000"/>
      <name val="Times New Roman"/>
      <family val="1"/>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1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2"/>
        <bgColor indexed="4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indexed="44"/>
        <bgColor indexed="41"/>
      </patternFill>
    </fill>
    <fill>
      <patternFill patternType="solid">
        <fgColor indexed="51"/>
        <bgColor indexed="34"/>
      </patternFill>
    </fill>
    <fill>
      <patternFill patternType="solid">
        <fgColor indexed="52"/>
        <bgColor indexed="34"/>
      </patternFill>
    </fill>
    <fill>
      <patternFill patternType="solid">
        <fgColor indexed="9"/>
        <bgColor indexed="26"/>
      </patternFill>
    </fill>
    <fill>
      <patternFill patternType="solid">
        <fgColor indexed="47"/>
        <bgColor indexed="47"/>
      </patternFill>
    </fill>
    <fill>
      <patternFill patternType="solid">
        <fgColor indexed="52"/>
        <bgColor indexed="52"/>
      </patternFill>
    </fill>
    <fill>
      <patternFill patternType="solid">
        <fgColor indexed="26"/>
        <bgColor indexed="26"/>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rgb="FF4F81BD"/>
      </bottom>
      <diagonal/>
    </border>
    <border>
      <left/>
      <right/>
      <top/>
      <bottom style="thin">
        <color rgb="FFA7C0DE"/>
      </bottom>
      <diagonal/>
    </border>
    <border>
      <left/>
      <right/>
      <top/>
      <bottom style="thin">
        <color rgb="FF95B3D7"/>
      </bottom>
      <diagonal/>
    </border>
    <border>
      <left/>
      <right/>
      <top style="thin">
        <color rgb="FF4F81BD"/>
      </top>
      <bottom style="double">
        <color rgb="FF4F81BD"/>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972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7" fillId="0" borderId="0"/>
    <xf numFmtId="0" fontId="25" fillId="73" borderId="11" applyNumberFormat="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18" fillId="0" borderId="0"/>
    <xf numFmtId="0" fontId="18" fillId="0" borderId="0"/>
    <xf numFmtId="0" fontId="1" fillId="0" borderId="0"/>
    <xf numFmtId="0" fontId="18" fillId="0" borderId="0"/>
    <xf numFmtId="0" fontId="18" fillId="0" borderId="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43" fillId="0" borderId="0" applyNumberFormat="0" applyFill="0" applyBorder="0" applyAlignment="0" applyProtection="0">
      <alignment vertical="top"/>
      <protection locked="0"/>
    </xf>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76" borderId="16" applyNumberFormat="0" applyAlignment="0" applyProtection="0"/>
    <xf numFmtId="0" fontId="31" fillId="77" borderId="16" applyNumberFormat="0" applyAlignment="0" applyProtection="0"/>
    <xf numFmtId="0" fontId="32" fillId="0" borderId="0" applyNumberFormat="0" applyFill="0" applyBorder="0" applyAlignment="0" applyProtection="0"/>
    <xf numFmtId="0" fontId="33" fillId="78" borderId="0" applyNumberFormat="0" applyBorder="0" applyAlignment="0" applyProtection="0"/>
    <xf numFmtId="0" fontId="33" fillId="79" borderId="0" applyNumberFormat="0" applyBorder="0" applyAlignment="0" applyProtection="0"/>
    <xf numFmtId="0" fontId="1" fillId="0" borderId="0">
      <alignment horizontal="center"/>
    </xf>
    <xf numFmtId="0" fontId="18" fillId="0" borderId="0">
      <alignment horizontal="center"/>
    </xf>
    <xf numFmtId="0" fontId="1" fillId="0" borderId="0"/>
    <xf numFmtId="0" fontId="18" fillId="0" borderId="0"/>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1" fillId="0" borderId="0"/>
    <xf numFmtId="0" fontId="18" fillId="0" borderId="0"/>
    <xf numFmtId="0" fontId="44" fillId="0" borderId="0"/>
    <xf numFmtId="0" fontId="45" fillId="0" borderId="0"/>
    <xf numFmtId="0" fontId="45" fillId="0" borderId="0"/>
    <xf numFmtId="0" fontId="21" fillId="0" borderId="0"/>
    <xf numFmtId="0" fontId="21" fillId="0" borderId="0"/>
    <xf numFmtId="0" fontId="41" fillId="0" borderId="0">
      <alignment horizontal="left"/>
    </xf>
    <xf numFmtId="0" fontId="21" fillId="0" borderId="0"/>
    <xf numFmtId="0" fontId="40" fillId="0" borderId="0"/>
    <xf numFmtId="0" fontId="21" fillId="0" borderId="0"/>
    <xf numFmtId="0" fontId="45" fillId="0" borderId="0"/>
    <xf numFmtId="0" fontId="45" fillId="0" borderId="0"/>
    <xf numFmtId="0" fontId="19" fillId="0" borderId="0"/>
    <xf numFmtId="0" fontId="39" fillId="0" borderId="0"/>
    <xf numFmtId="0" fontId="21" fillId="0" borderId="0"/>
    <xf numFmtId="0" fontId="18" fillId="0" borderId="0"/>
    <xf numFmtId="0" fontId="1" fillId="0" borderId="0">
      <alignment horizontal="center"/>
    </xf>
    <xf numFmtId="0" fontId="18" fillId="0" borderId="0">
      <alignment horizontal="center"/>
    </xf>
    <xf numFmtId="0" fontId="46" fillId="0" borderId="0"/>
    <xf numFmtId="0" fontId="18" fillId="0" borderId="0"/>
    <xf numFmtId="0" fontId="1" fillId="0" borderId="0">
      <alignment horizontal="center"/>
    </xf>
    <xf numFmtId="0" fontId="21" fillId="0" borderId="0"/>
    <xf numFmtId="0" fontId="18" fillId="0" borderId="0">
      <alignment horizontal="center"/>
    </xf>
    <xf numFmtId="0" fontId="19" fillId="0" borderId="0">
      <alignment horizontal="center"/>
    </xf>
    <xf numFmtId="0" fontId="39" fillId="0" borderId="0">
      <alignment horizontal="center"/>
    </xf>
    <xf numFmtId="0" fontId="39" fillId="0" borderId="0">
      <alignment horizontal="center"/>
    </xf>
    <xf numFmtId="0" fontId="19" fillId="0" borderId="0">
      <alignment horizontal="center"/>
    </xf>
    <xf numFmtId="0" fontId="39" fillId="0" borderId="0">
      <alignment horizontal="center"/>
    </xf>
    <xf numFmtId="0" fontId="39" fillId="0" borderId="0">
      <alignment horizontal="center"/>
    </xf>
    <xf numFmtId="0" fontId="1" fillId="0" borderId="0">
      <alignment horizontal="center"/>
    </xf>
    <xf numFmtId="0" fontId="18" fillId="0" borderId="0">
      <alignment horizontal="center"/>
    </xf>
    <xf numFmtId="0" fontId="1" fillId="0" borderId="0">
      <alignment horizontal="center"/>
    </xf>
    <xf numFmtId="0" fontId="18" fillId="0" borderId="0">
      <alignment horizontal="center"/>
    </xf>
    <xf numFmtId="0" fontId="34" fillId="36"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0" fontId="36" fillId="0" borderId="18" applyNumberFormat="0" applyFill="0" applyAlignment="0" applyProtection="0"/>
    <xf numFmtId="0" fontId="19" fillId="0" borderId="0">
      <alignment horizontal="center"/>
    </xf>
    <xf numFmtId="0" fontId="39" fillId="0" borderId="0">
      <alignment horizontal="center"/>
    </xf>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42" fillId="0" borderId="0" applyFont="0" applyFill="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3" borderId="11"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9" fillId="0" borderId="0"/>
    <xf numFmtId="0" fontId="1" fillId="0" borderId="0"/>
    <xf numFmtId="0" fontId="45" fillId="0" borderId="0"/>
    <xf numFmtId="0" fontId="19" fillId="0" borderId="0">
      <alignment horizontal="center"/>
    </xf>
    <xf numFmtId="0" fontId="1" fillId="0" borderId="0">
      <alignment horizontal="center"/>
    </xf>
    <xf numFmtId="49" fontId="22" fillId="0" borderId="0" applyFont="0" applyFill="0" applyBorder="0" applyAlignment="0"/>
    <xf numFmtId="43" fontId="18" fillId="0" borderId="0" applyFont="0" applyFill="0" applyBorder="0" applyAlignment="0" applyProtection="0"/>
    <xf numFmtId="43" fontId="18" fillId="0" borderId="0" applyFont="0" applyFill="0" applyBorder="0" applyAlignment="0" applyProtection="0"/>
    <xf numFmtId="0" fontId="18" fillId="8" borderId="8" applyNumberFormat="0" applyFont="0" applyAlignment="0" applyProtection="0"/>
    <xf numFmtId="0" fontId="50" fillId="0" borderId="0"/>
    <xf numFmtId="0" fontId="70" fillId="89" borderId="0"/>
    <xf numFmtId="167" fontId="92" fillId="0" borderId="0">
      <alignment horizontal="center"/>
    </xf>
    <xf numFmtId="0" fontId="46" fillId="89" borderId="0"/>
    <xf numFmtId="172" fontId="69" fillId="0" borderId="0"/>
    <xf numFmtId="170" fontId="69" fillId="0" borderId="0"/>
    <xf numFmtId="0" fontId="46" fillId="82" borderId="0"/>
    <xf numFmtId="0" fontId="70" fillId="93" borderId="0"/>
    <xf numFmtId="0" fontId="84" fillId="0" borderId="25"/>
    <xf numFmtId="0" fontId="46" fillId="87" borderId="0"/>
    <xf numFmtId="170" fontId="69" fillId="0" borderId="0"/>
    <xf numFmtId="0" fontId="69" fillId="125" borderId="30"/>
    <xf numFmtId="167" fontId="46" fillId="0" borderId="0"/>
    <xf numFmtId="0" fontId="62" fillId="121" borderId="4"/>
    <xf numFmtId="172" fontId="69" fillId="0" borderId="0"/>
    <xf numFmtId="0" fontId="46" fillId="101" borderId="0"/>
    <xf numFmtId="172" fontId="46" fillId="0" borderId="0"/>
    <xf numFmtId="167" fontId="46" fillId="0" borderId="0"/>
    <xf numFmtId="172" fontId="46" fillId="0" borderId="0"/>
    <xf numFmtId="172" fontId="69" fillId="0" borderId="0"/>
    <xf numFmtId="0" fontId="70" fillId="117" borderId="0"/>
    <xf numFmtId="172" fontId="69" fillId="0" borderId="0"/>
    <xf numFmtId="172" fontId="46" fillId="0" borderId="0"/>
    <xf numFmtId="167" fontId="46" fillId="0" borderId="0">
      <alignment horizontal="center"/>
    </xf>
    <xf numFmtId="0" fontId="46" fillId="84" borderId="0"/>
    <xf numFmtId="0" fontId="46" fillId="88" borderId="0"/>
    <xf numFmtId="167" fontId="46" fillId="0" borderId="0">
      <alignment horizontal="center"/>
    </xf>
    <xf numFmtId="167" fontId="79" fillId="0" borderId="0">
      <alignment horizontal="center"/>
    </xf>
    <xf numFmtId="0" fontId="57" fillId="123" borderId="0"/>
    <xf numFmtId="0" fontId="46" fillId="103" borderId="0"/>
    <xf numFmtId="167" fontId="46" fillId="0" borderId="0">
      <alignment horizontal="center"/>
    </xf>
    <xf numFmtId="0" fontId="70" fillId="90" borderId="0"/>
    <xf numFmtId="172" fontId="69" fillId="0" borderId="0"/>
    <xf numFmtId="167" fontId="46" fillId="0" borderId="0">
      <alignment horizontal="center"/>
    </xf>
    <xf numFmtId="0" fontId="70" fillId="113" borderId="0"/>
    <xf numFmtId="0" fontId="70" fillId="94" borderId="0"/>
    <xf numFmtId="0" fontId="70" fillId="110" borderId="0"/>
    <xf numFmtId="167" fontId="46" fillId="0" borderId="0">
      <alignment horizontal="center"/>
    </xf>
    <xf numFmtId="172" fontId="46" fillId="0" borderId="0"/>
    <xf numFmtId="0" fontId="70" fillId="89" borderId="0"/>
    <xf numFmtId="0" fontId="46" fillId="125" borderId="30"/>
    <xf numFmtId="167" fontId="90" fillId="0" borderId="0"/>
    <xf numFmtId="0" fontId="95" fillId="0" borderId="31"/>
    <xf numFmtId="0" fontId="46" fillId="87" borderId="0"/>
    <xf numFmtId="0" fontId="46" fillId="100" borderId="0"/>
    <xf numFmtId="0" fontId="70" fillId="111" borderId="0"/>
    <xf numFmtId="0" fontId="46" fillId="88" borderId="0"/>
    <xf numFmtId="0" fontId="46" fillId="86" borderId="0"/>
    <xf numFmtId="0" fontId="50" fillId="0" borderId="0"/>
    <xf numFmtId="0" fontId="46" fillId="90" borderId="0"/>
    <xf numFmtId="0" fontId="83" fillId="0" borderId="0"/>
    <xf numFmtId="0" fontId="71" fillId="131" borderId="29"/>
    <xf numFmtId="0" fontId="82" fillId="130" borderId="23"/>
    <xf numFmtId="167" fontId="46" fillId="0" borderId="0">
      <alignment horizontal="center"/>
    </xf>
    <xf numFmtId="0" fontId="73" fillId="0" borderId="20"/>
    <xf numFmtId="0" fontId="70" fillId="90" borderId="0"/>
    <xf numFmtId="0" fontId="70" fillId="118" borderId="0"/>
    <xf numFmtId="0" fontId="46" fillId="99" borderId="0"/>
    <xf numFmtId="0" fontId="46" fillId="88" borderId="0"/>
    <xf numFmtId="172" fontId="69" fillId="0" borderId="0"/>
    <xf numFmtId="0" fontId="70" fillId="114" borderId="0"/>
    <xf numFmtId="0" fontId="93" fillId="83" borderId="0"/>
    <xf numFmtId="167" fontId="92" fillId="0" borderId="0">
      <alignment horizontal="center"/>
    </xf>
    <xf numFmtId="167" fontId="46" fillId="0" borderId="0"/>
    <xf numFmtId="0" fontId="46" fillId="82" borderId="0"/>
    <xf numFmtId="0" fontId="81" fillId="130" borderId="24"/>
    <xf numFmtId="0" fontId="70" fillId="109" borderId="0"/>
    <xf numFmtId="0" fontId="70" fillId="93" borderId="0"/>
    <xf numFmtId="0" fontId="70" fillId="93" borderId="0"/>
    <xf numFmtId="0" fontId="70" fillId="128" borderId="0"/>
    <xf numFmtId="0" fontId="70" fillId="128" borderId="0"/>
    <xf numFmtId="0" fontId="70" fillId="127" borderId="0"/>
    <xf numFmtId="0" fontId="70" fillId="127" borderId="0"/>
    <xf numFmtId="0" fontId="70" fillId="126" borderId="0"/>
    <xf numFmtId="0" fontId="70" fillId="126" borderId="0"/>
    <xf numFmtId="167" fontId="79" fillId="0" borderId="0">
      <alignment horizontal="center"/>
    </xf>
    <xf numFmtId="168" fontId="78" fillId="0" borderId="0"/>
    <xf numFmtId="0" fontId="78" fillId="0" borderId="0"/>
    <xf numFmtId="167" fontId="46" fillId="0" borderId="0"/>
    <xf numFmtId="167" fontId="46" fillId="0" borderId="0"/>
    <xf numFmtId="167" fontId="46" fillId="0" borderId="0"/>
    <xf numFmtId="0" fontId="77" fillId="0" borderId="0">
      <alignment horizontal="center" textRotation="90"/>
    </xf>
    <xf numFmtId="0" fontId="77" fillId="0" borderId="0">
      <alignment horizontal="center"/>
    </xf>
    <xf numFmtId="0" fontId="65" fillId="0" borderId="0"/>
    <xf numFmtId="0" fontId="76" fillId="0" borderId="22"/>
    <xf numFmtId="0" fontId="75" fillId="0" borderId="0"/>
    <xf numFmtId="0" fontId="61" fillId="121" borderId="5"/>
    <xf numFmtId="0" fontId="69" fillId="125" borderId="8"/>
    <xf numFmtId="167" fontId="46" fillId="0" borderId="0"/>
    <xf numFmtId="167" fontId="46" fillId="0" borderId="0"/>
    <xf numFmtId="0" fontId="74" fillId="0" borderId="0"/>
    <xf numFmtId="0" fontId="70" fillId="95" borderId="0"/>
    <xf numFmtId="172" fontId="69" fillId="0" borderId="0"/>
    <xf numFmtId="167" fontId="46" fillId="0" borderId="0"/>
    <xf numFmtId="0" fontId="46" fillId="86" borderId="0"/>
    <xf numFmtId="0" fontId="50" fillId="0" borderId="0">
      <alignment horizontal="center"/>
    </xf>
    <xf numFmtId="167" fontId="46" fillId="0" borderId="0"/>
    <xf numFmtId="0" fontId="50" fillId="0" borderId="0"/>
    <xf numFmtId="0" fontId="66" fillId="0" borderId="0"/>
    <xf numFmtId="167" fontId="46" fillId="0" borderId="0">
      <alignment horizontal="center"/>
    </xf>
    <xf numFmtId="0" fontId="50" fillId="0" borderId="0">
      <alignment horizontal="center"/>
    </xf>
    <xf numFmtId="167" fontId="46" fillId="0" borderId="0"/>
    <xf numFmtId="0" fontId="50" fillId="0" borderId="0">
      <alignment horizontal="center"/>
    </xf>
    <xf numFmtId="0" fontId="70" fillId="90" borderId="0"/>
    <xf numFmtId="0" fontId="50" fillId="0" borderId="0">
      <alignment horizontal="center"/>
    </xf>
    <xf numFmtId="0" fontId="70" fillId="116" borderId="0"/>
    <xf numFmtId="172" fontId="69" fillId="0" borderId="0"/>
    <xf numFmtId="0" fontId="50" fillId="0" borderId="0">
      <alignment horizontal="center"/>
    </xf>
    <xf numFmtId="0" fontId="70" fillId="95" borderId="0"/>
    <xf numFmtId="0" fontId="50" fillId="0" borderId="0">
      <alignment horizontal="center"/>
    </xf>
    <xf numFmtId="0" fontId="46" fillId="85" borderId="0"/>
    <xf numFmtId="167" fontId="46" fillId="0" borderId="0">
      <alignment horizontal="center"/>
    </xf>
    <xf numFmtId="0" fontId="50" fillId="0" borderId="0"/>
    <xf numFmtId="167" fontId="46" fillId="0" borderId="0"/>
    <xf numFmtId="0" fontId="51" fillId="0" borderId="0"/>
    <xf numFmtId="0" fontId="52" fillId="0" borderId="0"/>
    <xf numFmtId="0" fontId="52" fillId="0" borderId="0"/>
    <xf numFmtId="167" fontId="90" fillId="0" borderId="0"/>
    <xf numFmtId="167" fontId="46" fillId="0" borderId="0"/>
    <xf numFmtId="0" fontId="46" fillId="90" borderId="0"/>
    <xf numFmtId="0" fontId="81" fillId="130" borderId="24"/>
    <xf numFmtId="0" fontId="82" fillId="130" borderId="23"/>
    <xf numFmtId="0" fontId="46" fillId="83" borderId="0"/>
    <xf numFmtId="0" fontId="52" fillId="0" borderId="0"/>
    <xf numFmtId="0" fontId="52" fillId="0" borderId="0"/>
    <xf numFmtId="0" fontId="46" fillId="90" borderId="0"/>
    <xf numFmtId="167" fontId="79" fillId="0" borderId="0">
      <alignment horizontal="center"/>
    </xf>
    <xf numFmtId="0" fontId="46" fillId="89" borderId="0"/>
    <xf numFmtId="0" fontId="74" fillId="0" borderId="21"/>
    <xf numFmtId="0" fontId="50" fillId="0" borderId="0">
      <alignment horizontal="center"/>
    </xf>
    <xf numFmtId="0" fontId="65" fillId="0" borderId="0"/>
    <xf numFmtId="0" fontId="46" fillId="106" borderId="0"/>
    <xf numFmtId="0" fontId="50" fillId="0" borderId="0">
      <alignment horizontal="center"/>
    </xf>
    <xf numFmtId="172" fontId="69" fillId="0" borderId="0"/>
    <xf numFmtId="167" fontId="46" fillId="0" borderId="0">
      <alignment horizontal="center"/>
    </xf>
    <xf numFmtId="172" fontId="46" fillId="0" borderId="0"/>
    <xf numFmtId="0" fontId="46" fillId="84" borderId="0"/>
    <xf numFmtId="0" fontId="46" fillId="91" borderId="0"/>
    <xf numFmtId="167" fontId="46" fillId="0" borderId="0">
      <alignment horizontal="center"/>
    </xf>
    <xf numFmtId="0" fontId="76" fillId="0" borderId="28"/>
    <xf numFmtId="0" fontId="50" fillId="0" borderId="0">
      <alignment horizontal="center"/>
    </xf>
    <xf numFmtId="167" fontId="46" fillId="0" borderId="0">
      <alignment horizontal="center"/>
    </xf>
    <xf numFmtId="0" fontId="50" fillId="0" borderId="0">
      <alignment horizontal="center"/>
    </xf>
    <xf numFmtId="0" fontId="46" fillId="91" borderId="0"/>
    <xf numFmtId="0" fontId="69" fillId="0" borderId="0"/>
    <xf numFmtId="0" fontId="46" fillId="90" borderId="0"/>
    <xf numFmtId="172" fontId="46" fillId="0" borderId="0"/>
    <xf numFmtId="167" fontId="90" fillId="0" borderId="0"/>
    <xf numFmtId="0" fontId="70" fillId="115" borderId="0"/>
    <xf numFmtId="0" fontId="82" fillId="130" borderId="23"/>
    <xf numFmtId="0" fontId="70" fillId="129" borderId="0"/>
    <xf numFmtId="172" fontId="46" fillId="0" borderId="0"/>
    <xf numFmtId="172" fontId="69" fillId="0" borderId="0"/>
    <xf numFmtId="0" fontId="46" fillId="87" borderId="0"/>
    <xf numFmtId="0" fontId="46" fillId="107" borderId="0"/>
    <xf numFmtId="0" fontId="46" fillId="87" borderId="0"/>
    <xf numFmtId="0" fontId="46" fillId="85" borderId="0"/>
    <xf numFmtId="0" fontId="86" fillId="0" borderId="0"/>
    <xf numFmtId="0" fontId="80" fillId="87" borderId="23"/>
    <xf numFmtId="167" fontId="90" fillId="0" borderId="0"/>
    <xf numFmtId="0" fontId="46" fillId="86" borderId="0"/>
    <xf numFmtId="0" fontId="46" fillId="82" borderId="0"/>
    <xf numFmtId="167" fontId="46" fillId="0" borderId="0"/>
    <xf numFmtId="167" fontId="46" fillId="0" borderId="0"/>
    <xf numFmtId="167" fontId="90" fillId="0" borderId="0"/>
    <xf numFmtId="172" fontId="69" fillId="0" borderId="0"/>
    <xf numFmtId="167" fontId="46" fillId="0" borderId="0"/>
    <xf numFmtId="0" fontId="46" fillId="85" borderId="0"/>
    <xf numFmtId="0" fontId="60" fillId="87" borderId="4"/>
    <xf numFmtId="0" fontId="46" fillId="104" borderId="0"/>
    <xf numFmtId="0" fontId="80" fillId="87" borderId="23"/>
    <xf numFmtId="0" fontId="70" fillId="92" borderId="0"/>
    <xf numFmtId="0" fontId="81" fillId="130" borderId="24"/>
    <xf numFmtId="0" fontId="59" fillId="124" borderId="0"/>
    <xf numFmtId="0" fontId="88" fillId="132" borderId="0"/>
    <xf numFmtId="43" fontId="50" fillId="0" borderId="0" applyFont="0" applyFill="0" applyBorder="0" applyAlignment="0" applyProtection="0"/>
    <xf numFmtId="167" fontId="46" fillId="0" borderId="0">
      <alignment horizontal="center"/>
    </xf>
    <xf numFmtId="0" fontId="70" fillId="94" borderId="0"/>
    <xf numFmtId="0" fontId="70" fillId="94" borderId="0"/>
    <xf numFmtId="167" fontId="89" fillId="0" borderId="0"/>
    <xf numFmtId="0" fontId="46" fillId="86" borderId="0"/>
    <xf numFmtId="167" fontId="46" fillId="0" borderId="0">
      <alignment horizontal="center"/>
    </xf>
    <xf numFmtId="167" fontId="46" fillId="0" borderId="0"/>
    <xf numFmtId="167" fontId="79" fillId="0" borderId="0"/>
    <xf numFmtId="0" fontId="46" fillId="82" borderId="0"/>
    <xf numFmtId="169" fontId="46" fillId="0" borderId="0"/>
    <xf numFmtId="0" fontId="70" fillId="93" borderId="0"/>
    <xf numFmtId="0" fontId="87" fillId="0" borderId="0"/>
    <xf numFmtId="0" fontId="58" fillId="120" borderId="0"/>
    <xf numFmtId="0" fontId="82" fillId="130" borderId="23"/>
    <xf numFmtId="0" fontId="80" fillId="87" borderId="23"/>
    <xf numFmtId="0" fontId="71" fillId="131" borderId="29"/>
    <xf numFmtId="0" fontId="70" fillId="119" borderId="0"/>
    <xf numFmtId="0" fontId="46" fillId="96" borderId="0"/>
    <xf numFmtId="167" fontId="46" fillId="0" borderId="0">
      <alignment horizontal="center"/>
    </xf>
    <xf numFmtId="0" fontId="70" fillId="94" borderId="0"/>
    <xf numFmtId="43" fontId="50" fillId="0" borderId="0" applyFont="0" applyFill="0" applyBorder="0" applyAlignment="0" applyProtection="0"/>
    <xf numFmtId="167" fontId="46" fillId="0" borderId="0"/>
    <xf numFmtId="0" fontId="70" fillId="90" borderId="0"/>
    <xf numFmtId="0" fontId="46" fillId="86" borderId="0"/>
    <xf numFmtId="172" fontId="69" fillId="0" borderId="0"/>
    <xf numFmtId="0" fontId="81" fillId="130" borderId="24"/>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9" fillId="4" borderId="0" applyNumberFormat="0" applyBorder="0" applyAlignment="0" applyProtection="0"/>
    <xf numFmtId="0" fontId="60" fillId="5" borderId="4" applyNumberFormat="0" applyAlignment="0" applyProtection="0"/>
    <xf numFmtId="0" fontId="61" fillId="6" borderId="5" applyNumberFormat="0" applyAlignment="0" applyProtection="0"/>
    <xf numFmtId="0" fontId="62" fillId="6" borderId="4" applyNumberFormat="0" applyAlignment="0" applyProtection="0"/>
    <xf numFmtId="0" fontId="63" fillId="0" borderId="6" applyNumberFormat="0" applyFill="0" applyAlignment="0" applyProtection="0"/>
    <xf numFmtId="0" fontId="64" fillId="7" borderId="7" applyNumberFormat="0" applyAlignment="0" applyProtection="0"/>
    <xf numFmtId="0" fontId="65" fillId="0" borderId="0" applyNumberFormat="0" applyFill="0" applyBorder="0" applyAlignment="0" applyProtection="0"/>
    <xf numFmtId="0" fontId="50" fillId="8" borderId="8" applyNumberFormat="0" applyFont="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8" fillId="32" borderId="0" applyNumberFormat="0" applyBorder="0" applyAlignment="0" applyProtection="0"/>
    <xf numFmtId="0" fontId="46" fillId="85" borderId="0"/>
    <xf numFmtId="0" fontId="50" fillId="0" borderId="0"/>
    <xf numFmtId="0" fontId="52" fillId="0" borderId="0"/>
    <xf numFmtId="0" fontId="46" fillId="102" borderId="0"/>
    <xf numFmtId="0" fontId="50" fillId="0" borderId="0">
      <alignment horizontal="center"/>
    </xf>
    <xf numFmtId="0" fontId="94" fillId="0" borderId="0"/>
    <xf numFmtId="167" fontId="92" fillId="0" borderId="0">
      <alignment horizontal="center"/>
    </xf>
    <xf numFmtId="167" fontId="92" fillId="0" borderId="0"/>
    <xf numFmtId="172" fontId="69" fillId="0" borderId="0"/>
    <xf numFmtId="0" fontId="72" fillId="0" borderId="19"/>
    <xf numFmtId="167" fontId="79" fillId="0" borderId="0">
      <alignment horizontal="center"/>
    </xf>
    <xf numFmtId="167" fontId="90" fillId="0" borderId="0"/>
    <xf numFmtId="167" fontId="92" fillId="0" borderId="0">
      <alignment horizontal="center"/>
    </xf>
    <xf numFmtId="0" fontId="46" fillId="87" borderId="0"/>
    <xf numFmtId="167" fontId="90" fillId="0" borderId="0"/>
    <xf numFmtId="0" fontId="46" fillId="105" borderId="0"/>
    <xf numFmtId="167" fontId="46" fillId="0" borderId="0">
      <alignment horizontal="center"/>
    </xf>
    <xf numFmtId="0" fontId="82" fillId="130" borderId="23"/>
    <xf numFmtId="0" fontId="63" fillId="0" borderId="6"/>
    <xf numFmtId="172" fontId="69" fillId="0" borderId="0"/>
    <xf numFmtId="167" fontId="46" fillId="0" borderId="0">
      <alignment horizontal="center"/>
    </xf>
    <xf numFmtId="172" fontId="69" fillId="0" borderId="0"/>
    <xf numFmtId="167" fontId="46" fillId="0" borderId="0">
      <alignment horizontal="center"/>
    </xf>
    <xf numFmtId="167" fontId="46" fillId="0" borderId="0">
      <alignment horizontal="center"/>
    </xf>
    <xf numFmtId="0" fontId="70" fillId="108" borderId="0"/>
    <xf numFmtId="0" fontId="46" fillId="86" borderId="0"/>
    <xf numFmtId="0" fontId="86" fillId="0" borderId="27"/>
    <xf numFmtId="0" fontId="70" fillId="92" borderId="0"/>
    <xf numFmtId="0" fontId="71" fillId="122" borderId="7"/>
    <xf numFmtId="0" fontId="80" fillId="87" borderId="23"/>
    <xf numFmtId="0" fontId="93" fillId="83" borderId="0"/>
    <xf numFmtId="0" fontId="46" fillId="88" borderId="0"/>
    <xf numFmtId="0" fontId="81" fillId="130" borderId="24"/>
    <xf numFmtId="167" fontId="91" fillId="0" borderId="0">
      <alignment horizontal="left"/>
    </xf>
    <xf numFmtId="167" fontId="46" fillId="0" borderId="0">
      <alignment horizontal="center"/>
    </xf>
    <xf numFmtId="0" fontId="46" fillId="82" borderId="0"/>
    <xf numFmtId="0" fontId="70" fillId="112" borderId="0"/>
    <xf numFmtId="0" fontId="46" fillId="98" borderId="0"/>
    <xf numFmtId="0" fontId="70" fillId="129" borderId="0"/>
    <xf numFmtId="171" fontId="69" fillId="0" borderId="0"/>
    <xf numFmtId="0" fontId="46" fillId="87" borderId="0"/>
    <xf numFmtId="167" fontId="92" fillId="0" borderId="0">
      <alignment horizontal="center"/>
    </xf>
    <xf numFmtId="167" fontId="79" fillId="0" borderId="0"/>
    <xf numFmtId="0" fontId="46" fillId="82" borderId="0"/>
    <xf numFmtId="0" fontId="85" fillId="0" borderId="26"/>
    <xf numFmtId="167" fontId="46" fillId="0" borderId="0">
      <alignment horizontal="center"/>
    </xf>
    <xf numFmtId="169" fontId="69" fillId="0" borderId="0"/>
    <xf numFmtId="172" fontId="46" fillId="0" borderId="0"/>
    <xf numFmtId="0" fontId="82" fillId="130" borderId="23"/>
    <xf numFmtId="0" fontId="88" fillId="132" borderId="0"/>
    <xf numFmtId="0" fontId="46" fillId="97" borderId="0"/>
    <xf numFmtId="172" fontId="69" fillId="0" borderId="0"/>
    <xf numFmtId="0" fontId="81" fillId="130" borderId="24"/>
    <xf numFmtId="0" fontId="80" fillId="87" borderId="23"/>
    <xf numFmtId="167" fontId="46" fillId="0" borderId="0">
      <alignment horizontal="center"/>
    </xf>
    <xf numFmtId="172" fontId="69" fillId="0" borderId="0"/>
    <xf numFmtId="172" fontId="69" fillId="0" borderId="0"/>
    <xf numFmtId="49" fontId="69" fillId="0" borderId="0"/>
    <xf numFmtId="172" fontId="46" fillId="0" borderId="0"/>
    <xf numFmtId="172" fontId="69" fillId="0" borderId="0"/>
    <xf numFmtId="0" fontId="80" fillId="87" borderId="23"/>
    <xf numFmtId="0" fontId="46" fillId="83"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46" fillId="0" borderId="0"/>
    <xf numFmtId="172" fontId="69" fillId="0" borderId="0"/>
    <xf numFmtId="172" fontId="69" fillId="0" borderId="0"/>
    <xf numFmtId="0" fontId="96" fillId="84" borderId="0"/>
    <xf numFmtId="0" fontId="96" fillId="84" borderId="0"/>
    <xf numFmtId="0" fontId="69" fillId="0" borderId="0"/>
    <xf numFmtId="0" fontId="46" fillId="98" borderId="0" applyNumberFormat="0" applyBorder="0" applyProtection="0"/>
    <xf numFmtId="0" fontId="74" fillId="0" borderId="21" applyNumberFormat="0" applyProtection="0"/>
    <xf numFmtId="0" fontId="82" fillId="130" borderId="23" applyNumberFormat="0" applyProtection="0"/>
    <xf numFmtId="0" fontId="46" fillId="86" borderId="0" applyNumberFormat="0" applyBorder="0" applyProtection="0"/>
    <xf numFmtId="0" fontId="82" fillId="130" borderId="23" applyNumberFormat="0" applyProtection="0"/>
    <xf numFmtId="0" fontId="70" fillId="90" borderId="0" applyNumberFormat="0" applyBorder="0" applyProtection="0"/>
    <xf numFmtId="0" fontId="84" fillId="0" borderId="25" applyNumberFormat="0" applyProtection="0"/>
    <xf numFmtId="172" fontId="99" fillId="0" borderId="0" applyFont="0" applyBorder="0" applyProtection="0"/>
    <xf numFmtId="167" fontId="46" fillId="0" borderId="0" applyBorder="0" applyProtection="0">
      <alignment horizontal="center"/>
    </xf>
    <xf numFmtId="172" fontId="99" fillId="0" borderId="0" applyFont="0" applyBorder="0" applyProtection="0"/>
    <xf numFmtId="0" fontId="46" fillId="86" borderId="0" applyNumberFormat="0" applyBorder="0" applyProtection="0"/>
    <xf numFmtId="0" fontId="46" fillId="85" borderId="0" applyNumberFormat="0" applyBorder="0" applyProtection="0"/>
    <xf numFmtId="0" fontId="70" fillId="116" borderId="0" applyNumberFormat="0" applyBorder="0" applyProtection="0"/>
    <xf numFmtId="0" fontId="70" fillId="127" borderId="0" applyNumberFormat="0" applyBorder="0" applyProtection="0"/>
    <xf numFmtId="172" fontId="99" fillId="0" borderId="0" applyFont="0" applyBorder="0" applyProtection="0"/>
    <xf numFmtId="0" fontId="82" fillId="130" borderId="23" applyNumberFormat="0" applyProtection="0"/>
    <xf numFmtId="0" fontId="81" fillId="130" borderId="24" applyNumberFormat="0" applyProtection="0"/>
    <xf numFmtId="0" fontId="70" fillId="90" borderId="0" applyNumberFormat="0" applyBorder="0" applyProtection="0"/>
    <xf numFmtId="167" fontId="46" fillId="0" borderId="0" applyBorder="0" applyProtection="0"/>
    <xf numFmtId="0" fontId="46" fillId="87" borderId="0" applyNumberFormat="0" applyBorder="0" applyProtection="0"/>
    <xf numFmtId="167" fontId="46" fillId="0" borderId="0" applyBorder="0" applyProtection="0"/>
    <xf numFmtId="0" fontId="46" fillId="103" borderId="0" applyNumberFormat="0" applyBorder="0" applyProtection="0"/>
    <xf numFmtId="172" fontId="99" fillId="0" borderId="0" applyFont="0" applyBorder="0" applyProtection="0"/>
    <xf numFmtId="0" fontId="70" fillId="126" borderId="0" applyNumberFormat="0" applyBorder="0" applyProtection="0"/>
    <xf numFmtId="170" fontId="99" fillId="0" borderId="0" applyFont="0" applyBorder="0" applyProtection="0"/>
    <xf numFmtId="167" fontId="46" fillId="0" borderId="0" applyBorder="0" applyProtection="0"/>
    <xf numFmtId="167" fontId="46" fillId="0" borderId="0" applyBorder="0" applyProtection="0">
      <alignment horizontal="center"/>
    </xf>
    <xf numFmtId="0" fontId="85" fillId="0" borderId="26" applyNumberFormat="0" applyProtection="0"/>
    <xf numFmtId="169" fontId="99" fillId="0" borderId="0" applyFont="0" applyBorder="0" applyProtection="0"/>
    <xf numFmtId="0" fontId="82" fillId="130" borderId="23" applyNumberFormat="0" applyProtection="0"/>
    <xf numFmtId="0" fontId="70" fillId="126" borderId="0" applyNumberFormat="0" applyBorder="0" applyProtection="0"/>
    <xf numFmtId="0" fontId="88" fillId="132" borderId="0" applyNumberFormat="0" applyBorder="0" applyProtection="0"/>
    <xf numFmtId="0" fontId="63" fillId="0" borderId="6" applyNumberFormat="0" applyProtection="0"/>
    <xf numFmtId="0" fontId="60" fillId="87" borderId="4" applyNumberFormat="0" applyProtection="0"/>
    <xf numFmtId="0" fontId="46" fillId="88" borderId="0" applyNumberFormat="0" applyBorder="0" applyProtection="0"/>
    <xf numFmtId="172" fontId="99" fillId="0" borderId="0" applyFont="0" applyBorder="0" applyProtection="0"/>
    <xf numFmtId="172" fontId="99" fillId="0" borderId="0" applyFont="0" applyBorder="0" applyProtection="0"/>
    <xf numFmtId="0" fontId="71" fillId="131" borderId="29" applyNumberFormat="0" applyProtection="0"/>
    <xf numFmtId="0" fontId="70" fillId="114" borderId="0" applyNumberFormat="0" applyBorder="0" applyProtection="0"/>
    <xf numFmtId="0" fontId="70" fillId="89" borderId="0" applyNumberFormat="0" applyBorder="0" applyProtection="0"/>
    <xf numFmtId="172" fontId="46" fillId="0" borderId="0" applyBorder="0" applyProtection="0"/>
    <xf numFmtId="0" fontId="70" fillId="129" borderId="0" applyNumberFormat="0" applyBorder="0" applyProtection="0"/>
    <xf numFmtId="167" fontId="97" fillId="0" borderId="0" applyBorder="0" applyProtection="0"/>
    <xf numFmtId="0" fontId="96" fillId="84" borderId="0" applyNumberFormat="0" applyBorder="0" applyProtection="0"/>
    <xf numFmtId="167" fontId="46" fillId="0" borderId="0" applyBorder="0" applyProtection="0">
      <alignment horizontal="center"/>
    </xf>
    <xf numFmtId="0" fontId="46" fillId="86" borderId="0" applyNumberFormat="0" applyBorder="0" applyProtection="0"/>
    <xf numFmtId="172" fontId="99" fillId="0" borderId="0" applyFont="0" applyBorder="0" applyProtection="0"/>
    <xf numFmtId="172" fontId="99" fillId="0" borderId="0" applyFont="0" applyBorder="0" applyProtection="0"/>
    <xf numFmtId="167" fontId="101" fillId="0" borderId="0" applyBorder="0" applyProtection="0">
      <alignment horizontal="center"/>
    </xf>
    <xf numFmtId="0" fontId="46" fillId="107" borderId="0" applyNumberFormat="0" applyBorder="0" applyProtection="0"/>
    <xf numFmtId="0" fontId="46" fillId="86" borderId="0" applyNumberFormat="0" applyBorder="0" applyProtection="0"/>
    <xf numFmtId="0" fontId="46" fillId="99" borderId="0" applyNumberFormat="0" applyBorder="0" applyProtection="0"/>
    <xf numFmtId="167" fontId="46" fillId="0" borderId="0" applyBorder="0" applyProtection="0">
      <alignment horizontal="center"/>
    </xf>
    <xf numFmtId="0" fontId="70" fillId="119" borderId="0" applyNumberFormat="0" applyBorder="0" applyProtection="0"/>
    <xf numFmtId="167" fontId="100" fillId="0" borderId="0" applyBorder="0" applyProtection="0"/>
    <xf numFmtId="0" fontId="46" fillId="91" borderId="0" applyNumberFormat="0" applyBorder="0" applyProtection="0"/>
    <xf numFmtId="167" fontId="46" fillId="0" borderId="0" applyBorder="0" applyProtection="0">
      <alignment horizontal="center"/>
    </xf>
    <xf numFmtId="167" fontId="46" fillId="0" borderId="0" applyBorder="0" applyProtection="0"/>
    <xf numFmtId="169" fontId="46" fillId="0" borderId="0" applyBorder="0" applyProtection="0"/>
    <xf numFmtId="0" fontId="70" fillId="128" borderId="0" applyNumberFormat="0" applyBorder="0" applyProtection="0"/>
    <xf numFmtId="172" fontId="46" fillId="0" borderId="0" applyBorder="0" applyProtection="0"/>
    <xf numFmtId="167" fontId="46" fillId="0" borderId="0" applyBorder="0" applyProtection="0">
      <alignment horizontal="center"/>
    </xf>
    <xf numFmtId="0" fontId="99" fillId="0" borderId="0"/>
    <xf numFmtId="0" fontId="46" fillId="87" borderId="0" applyNumberFormat="0" applyBorder="0" applyProtection="0"/>
    <xf numFmtId="0" fontId="80" fillId="87" borderId="23" applyNumberFormat="0" applyProtection="0"/>
    <xf numFmtId="0" fontId="70" fillId="94" borderId="0" applyNumberFormat="0" applyBorder="0" applyProtection="0"/>
    <xf numFmtId="167" fontId="47" fillId="0" borderId="0" applyBorder="0" applyProtection="0">
      <alignment horizontal="left"/>
    </xf>
    <xf numFmtId="0" fontId="80" fillId="87" borderId="23" applyNumberFormat="0" applyProtection="0"/>
    <xf numFmtId="167" fontId="46" fillId="0" borderId="0" applyBorder="0" applyProtection="0">
      <alignment horizontal="center"/>
    </xf>
    <xf numFmtId="0" fontId="46" fillId="90" borderId="0" applyNumberFormat="0" applyBorder="0" applyProtection="0"/>
    <xf numFmtId="0" fontId="46" fillId="87" borderId="0" applyNumberFormat="0" applyBorder="0" applyProtection="0"/>
    <xf numFmtId="0" fontId="87" fillId="0" borderId="0" applyNumberFormat="0" applyBorder="0" applyProtection="0"/>
    <xf numFmtId="172" fontId="46" fillId="0" borderId="0" applyBorder="0" applyProtection="0"/>
    <xf numFmtId="0" fontId="70" fillId="112" borderId="0" applyNumberFormat="0" applyBorder="0" applyProtection="0"/>
    <xf numFmtId="172" fontId="99" fillId="0" borderId="0" applyFont="0" applyBorder="0" applyProtection="0"/>
    <xf numFmtId="0" fontId="70" fillId="109" borderId="0" applyNumberFormat="0" applyBorder="0" applyProtection="0"/>
    <xf numFmtId="0" fontId="70" fillId="127" borderId="0" applyNumberFormat="0" applyBorder="0" applyProtection="0"/>
    <xf numFmtId="172" fontId="99" fillId="0" borderId="0" applyFont="0" applyBorder="0" applyProtection="0"/>
    <xf numFmtId="167" fontId="46" fillId="0" borderId="0" applyBorder="0" applyProtection="0">
      <alignment horizontal="center"/>
    </xf>
    <xf numFmtId="0" fontId="66" fillId="0" borderId="0" applyNumberFormat="0" applyBorder="0" applyProtection="0"/>
    <xf numFmtId="167" fontId="100" fillId="0" borderId="0" applyBorder="0" applyProtection="0"/>
    <xf numFmtId="0" fontId="71" fillId="131" borderId="29" applyNumberFormat="0" applyProtection="0"/>
    <xf numFmtId="172" fontId="46" fillId="0" borderId="0" applyBorder="0" applyProtection="0"/>
    <xf numFmtId="167" fontId="97" fillId="0" borderId="0" applyBorder="0" applyProtection="0"/>
    <xf numFmtId="172" fontId="99" fillId="0" borderId="0" applyFont="0" applyBorder="0" applyProtection="0"/>
    <xf numFmtId="0" fontId="82" fillId="130" borderId="23" applyNumberFormat="0" applyProtection="0"/>
    <xf numFmtId="0" fontId="80" fillId="87" borderId="23" applyNumberFormat="0" applyProtection="0"/>
    <xf numFmtId="0" fontId="70" fillId="110" borderId="0" applyNumberFormat="0" applyBorder="0" applyProtection="0"/>
    <xf numFmtId="0" fontId="46" fillId="89" borderId="0" applyNumberFormat="0" applyBorder="0" applyProtection="0"/>
    <xf numFmtId="172" fontId="99" fillId="0" borderId="0" applyFont="0" applyBorder="0" applyProtection="0"/>
    <xf numFmtId="0" fontId="70" fillId="89" borderId="0" applyNumberFormat="0" applyBorder="0" applyProtection="0"/>
    <xf numFmtId="167" fontId="101" fillId="0" borderId="0" applyBorder="0" applyProtection="0">
      <alignment horizontal="center"/>
    </xf>
    <xf numFmtId="0" fontId="72" fillId="0" borderId="19" applyNumberFormat="0" applyProtection="0"/>
    <xf numFmtId="167" fontId="46" fillId="0" borderId="0" applyBorder="0" applyProtection="0"/>
    <xf numFmtId="167" fontId="46" fillId="0" borderId="0" applyBorder="0" applyProtection="0"/>
    <xf numFmtId="0" fontId="65" fillId="0" borderId="0" applyNumberFormat="0" applyBorder="0" applyProtection="0"/>
    <xf numFmtId="0" fontId="46" fillId="85" borderId="0" applyNumberFormat="0" applyBorder="0" applyProtection="0"/>
    <xf numFmtId="0" fontId="81" fillId="130" borderId="24" applyNumberFormat="0" applyProtection="0"/>
    <xf numFmtId="167" fontId="46" fillId="0" borderId="0" applyBorder="0" applyProtection="0">
      <alignment horizontal="center"/>
    </xf>
    <xf numFmtId="0" fontId="46" fillId="82" borderId="0" applyNumberFormat="0" applyBorder="0" applyProtection="0"/>
    <xf numFmtId="172" fontId="46" fillId="0" borderId="0" applyBorder="0" applyProtection="0"/>
    <xf numFmtId="0" fontId="46" fillId="87" borderId="0" applyNumberFormat="0" applyBorder="0" applyProtection="0"/>
    <xf numFmtId="172" fontId="99" fillId="0" borderId="0" applyFont="0" applyBorder="0" applyProtection="0"/>
    <xf numFmtId="0" fontId="46" fillId="106" borderId="0" applyNumberFormat="0" applyBorder="0" applyProtection="0"/>
    <xf numFmtId="0" fontId="62" fillId="121" borderId="4" applyNumberFormat="0" applyProtection="0"/>
    <xf numFmtId="0" fontId="80" fillId="87" borderId="23" applyNumberFormat="0" applyProtection="0"/>
    <xf numFmtId="0" fontId="70" fillId="93" borderId="0" applyNumberFormat="0" applyBorder="0" applyProtection="0"/>
    <xf numFmtId="0" fontId="46" fillId="105" borderId="0" applyNumberFormat="0" applyBorder="0" applyProtection="0"/>
    <xf numFmtId="0" fontId="46" fillId="83" borderId="0" applyNumberFormat="0" applyBorder="0" applyProtection="0"/>
    <xf numFmtId="167" fontId="97" fillId="0" borderId="0" applyBorder="0" applyProtection="0"/>
    <xf numFmtId="0" fontId="46" fillId="85" borderId="0" applyNumberFormat="0" applyBorder="0" applyProtection="0"/>
    <xf numFmtId="0" fontId="70" fillId="90" borderId="0" applyNumberFormat="0" applyBorder="0" applyProtection="0"/>
    <xf numFmtId="172" fontId="99" fillId="0" borderId="0" applyFont="0" applyBorder="0" applyProtection="0"/>
    <xf numFmtId="167" fontId="101"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167" fontId="46" fillId="0" borderId="0" applyBorder="0" applyProtection="0">
      <alignment horizontal="center"/>
    </xf>
    <xf numFmtId="0" fontId="93" fillId="83" borderId="0" applyNumberFormat="0" applyBorder="0" applyProtection="0"/>
    <xf numFmtId="0" fontId="93" fillId="83" borderId="0" applyNumberFormat="0" applyBorder="0" applyProtection="0"/>
    <xf numFmtId="0" fontId="94" fillId="0" borderId="0" applyNumberFormat="0" applyBorder="0" applyProtection="0"/>
    <xf numFmtId="0" fontId="99" fillId="125" borderId="30" applyNumberFormat="0" applyFont="0" applyProtection="0"/>
    <xf numFmtId="0" fontId="46" fillId="125" borderId="30" applyNumberFormat="0" applyProtection="0"/>
    <xf numFmtId="171" fontId="99" fillId="0" borderId="0" applyFont="0" applyBorder="0" applyProtection="0"/>
    <xf numFmtId="0" fontId="95" fillId="0" borderId="31" applyNumberFormat="0" applyProtection="0"/>
    <xf numFmtId="167" fontId="100" fillId="0" borderId="0" applyBorder="0" applyProtection="0">
      <alignment horizontal="center"/>
    </xf>
    <xf numFmtId="167" fontId="101" fillId="0" borderId="0" applyBorder="0" applyProtection="0">
      <alignment horizontal="center"/>
    </xf>
    <xf numFmtId="49" fontId="99" fillId="0" borderId="0" applyFont="0" applyBorder="0" applyProtection="0"/>
    <xf numFmtId="0" fontId="65" fillId="0" borderId="0" applyNumberForma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99" fillId="0" borderId="0" applyFont="0" applyBorder="0" applyProtection="0"/>
    <xf numFmtId="172" fontId="46" fillId="0" borderId="0" applyBorder="0" applyProtection="0"/>
    <xf numFmtId="172" fontId="99" fillId="0" borderId="0" applyFont="0" applyBorder="0" applyProtection="0"/>
    <xf numFmtId="167" fontId="46" fillId="0" borderId="0" applyBorder="0" applyProtection="0"/>
    <xf numFmtId="0" fontId="102" fillId="0" borderId="0" applyNumberFormat="0" applyBorder="0" applyProtection="0">
      <alignment horizontal="center"/>
    </xf>
    <xf numFmtId="167" fontId="97" fillId="0" borderId="0" applyBorder="0" applyProtection="0"/>
    <xf numFmtId="0" fontId="70" fillId="92" borderId="0" applyNumberFormat="0" applyBorder="0" applyProtection="0"/>
    <xf numFmtId="172" fontId="99" fillId="0" borderId="0" applyFont="0" applyBorder="0" applyProtection="0"/>
    <xf numFmtId="167" fontId="46" fillId="0" borderId="0" applyBorder="0" applyProtection="0">
      <alignment horizontal="center"/>
    </xf>
    <xf numFmtId="167" fontId="97" fillId="0" borderId="0" applyBorder="0" applyProtection="0"/>
    <xf numFmtId="0" fontId="61" fillId="121" borderId="5" applyNumberFormat="0" applyProtection="0"/>
    <xf numFmtId="167" fontId="46" fillId="0" borderId="0" applyBorder="0" applyProtection="0"/>
    <xf numFmtId="0" fontId="57" fillId="123" borderId="0" applyNumberFormat="0" applyBorder="0" applyProtection="0"/>
    <xf numFmtId="0" fontId="75" fillId="0" borderId="0" applyNumberFormat="0" applyBorder="0" applyProtection="0"/>
    <xf numFmtId="172" fontId="99" fillId="0" borderId="0" applyFont="0" applyBorder="0" applyProtection="0"/>
    <xf numFmtId="0" fontId="70" fillId="94" borderId="0" applyNumberFormat="0" applyBorder="0" applyProtection="0"/>
    <xf numFmtId="0" fontId="46" fillId="87" borderId="0" applyNumberFormat="0" applyBorder="0" applyProtection="0"/>
    <xf numFmtId="172" fontId="99" fillId="0" borderId="0" applyFont="0" applyBorder="0" applyProtection="0"/>
    <xf numFmtId="172" fontId="99" fillId="0" borderId="0" applyFont="0" applyBorder="0" applyProtection="0"/>
    <xf numFmtId="0" fontId="46" fillId="90" borderId="0" applyNumberFormat="0" applyBorder="0" applyProtection="0"/>
    <xf numFmtId="0" fontId="81" fillId="130" borderId="24" applyNumberFormat="0" applyProtection="0"/>
    <xf numFmtId="0" fontId="46" fillId="102" borderId="0" applyNumberFormat="0" applyBorder="0" applyProtection="0"/>
    <xf numFmtId="167" fontId="46" fillId="0" borderId="0" applyBorder="0" applyProtection="0">
      <alignment horizontal="center"/>
    </xf>
    <xf numFmtId="172" fontId="99" fillId="0" borderId="0" applyFont="0" applyBorder="0" applyProtection="0"/>
    <xf numFmtId="0" fontId="81" fillId="130" borderId="24" applyNumberFormat="0" applyProtection="0"/>
    <xf numFmtId="172" fontId="46" fillId="0" borderId="0" applyBorder="0" applyProtection="0"/>
    <xf numFmtId="0" fontId="76" fillId="0" borderId="28" applyNumberFormat="0" applyProtection="0"/>
    <xf numFmtId="0" fontId="46" fillId="83" borderId="0" applyNumberFormat="0" applyBorder="0" applyProtection="0"/>
    <xf numFmtId="167" fontId="89" fillId="0" borderId="0" applyBorder="0" applyProtection="0"/>
    <xf numFmtId="0" fontId="46" fillId="82" borderId="0" applyNumberFormat="0" applyBorder="0" applyProtection="0"/>
    <xf numFmtId="0" fontId="70" fillId="115" borderId="0" applyNumberFormat="0" applyBorder="0" applyProtection="0"/>
    <xf numFmtId="0" fontId="46" fillId="86" borderId="0" applyNumberFormat="0" applyBorder="0" applyProtection="0"/>
    <xf numFmtId="0" fontId="46" fillId="82" borderId="0" applyNumberFormat="0" applyBorder="0" applyProtection="0"/>
    <xf numFmtId="167" fontId="97" fillId="0" borderId="0" applyBorder="0" applyProtection="0"/>
    <xf numFmtId="0" fontId="59" fillId="124" borderId="0" applyNumberFormat="0" applyBorder="0" applyProtection="0"/>
    <xf numFmtId="0" fontId="70" fillId="90" borderId="0" applyNumberFormat="0" applyBorder="0" applyProtection="0"/>
    <xf numFmtId="0" fontId="46" fillId="101" borderId="0" applyNumberFormat="0" applyBorder="0" applyProtection="0"/>
    <xf numFmtId="0" fontId="46" fillId="82" borderId="0" applyNumberFormat="0" applyBorder="0" applyProtection="0"/>
    <xf numFmtId="0" fontId="70" fillId="113" borderId="0" applyNumberFormat="0" applyBorder="0" applyProtection="0"/>
    <xf numFmtId="167" fontId="46" fillId="0" borderId="0" applyBorder="0" applyProtection="0"/>
    <xf numFmtId="0" fontId="70" fillId="118" borderId="0" applyNumberFormat="0" applyBorder="0" applyProtection="0"/>
    <xf numFmtId="167" fontId="46" fillId="0" borderId="0" applyBorder="0" applyProtection="0"/>
    <xf numFmtId="0" fontId="70" fillId="92" borderId="0" applyNumberFormat="0" applyBorder="0" applyProtection="0"/>
    <xf numFmtId="0" fontId="70" fillId="94" borderId="0" applyNumberFormat="0" applyBorder="0" applyProtection="0"/>
    <xf numFmtId="0" fontId="70" fillId="93" borderId="0" applyNumberFormat="0" applyBorder="0" applyProtection="0"/>
    <xf numFmtId="0" fontId="74" fillId="0" borderId="0" applyNumberFormat="0" applyBorder="0" applyProtection="0"/>
    <xf numFmtId="167" fontId="46" fillId="0" borderId="0" applyBorder="0" applyProtection="0"/>
    <xf numFmtId="172" fontId="99" fillId="0" borderId="0" applyFont="0" applyBorder="0" applyProtection="0"/>
    <xf numFmtId="0" fontId="46" fillId="90" borderId="0" applyNumberFormat="0" applyBorder="0" applyProtection="0"/>
    <xf numFmtId="0" fontId="46" fillId="85" borderId="0" applyNumberFormat="0" applyBorder="0" applyProtection="0"/>
    <xf numFmtId="167" fontId="101" fillId="0" borderId="0" applyBorder="0" applyProtection="0"/>
    <xf numFmtId="0" fontId="46" fillId="97" borderId="0" applyNumberFormat="0" applyBorder="0" applyProtection="0"/>
    <xf numFmtId="0" fontId="46" fillId="88" borderId="0" applyNumberFormat="0" applyBorder="0" applyProtection="0"/>
    <xf numFmtId="170" fontId="99" fillId="0" borderId="0" applyFont="0" applyBorder="0" applyProtection="0"/>
    <xf numFmtId="0" fontId="46" fillId="88" borderId="0" applyNumberFormat="0" applyBorder="0" applyProtection="0"/>
    <xf numFmtId="0" fontId="86" fillId="0" borderId="0" applyNumberFormat="0" applyBorder="0" applyProtection="0"/>
    <xf numFmtId="0" fontId="46" fillId="84" borderId="0" applyNumberFormat="0" applyBorder="0" applyProtection="0"/>
    <xf numFmtId="0" fontId="80" fillId="87" borderId="23" applyNumberFormat="0" applyProtection="0"/>
    <xf numFmtId="0" fontId="99" fillId="125" borderId="8" applyNumberFormat="0" applyFont="0" applyProtection="0"/>
    <xf numFmtId="167" fontId="46" fillId="0" borderId="0" applyBorder="0" applyProtection="0">
      <alignment horizontal="center"/>
    </xf>
    <xf numFmtId="0" fontId="83" fillId="0" borderId="0" applyNumberFormat="0" applyBorder="0" applyProtection="0"/>
    <xf numFmtId="0" fontId="46" fillId="89" borderId="0" applyNumberFormat="0" applyBorder="0" applyProtection="0"/>
    <xf numFmtId="172" fontId="46" fillId="0" borderId="0" applyBorder="0" applyProtection="0"/>
    <xf numFmtId="0" fontId="70" fillId="128" borderId="0" applyNumberFormat="0" applyBorder="0" applyProtection="0"/>
    <xf numFmtId="172" fontId="99" fillId="0" borderId="0" applyFont="0" applyBorder="0" applyProtection="0"/>
    <xf numFmtId="0" fontId="70" fillId="93" borderId="0" applyNumberFormat="0" applyBorder="0" applyProtection="0"/>
    <xf numFmtId="0" fontId="46" fillId="91" borderId="0" applyNumberFormat="0" applyBorder="0" applyProtection="0"/>
    <xf numFmtId="167" fontId="46" fillId="0" borderId="0" applyBorder="0" applyProtection="0">
      <alignment horizontal="center"/>
    </xf>
    <xf numFmtId="0" fontId="46" fillId="96" borderId="0" applyNumberFormat="0" applyBorder="0" applyProtection="0"/>
    <xf numFmtId="0" fontId="70" fillId="95" borderId="0" applyNumberFormat="0" applyBorder="0" applyProtection="0"/>
    <xf numFmtId="0" fontId="71" fillId="122" borderId="7" applyNumberFormat="0" applyProtection="0"/>
    <xf numFmtId="167" fontId="101" fillId="0" borderId="0" applyBorder="0" applyProtection="0">
      <alignment horizontal="center"/>
    </xf>
    <xf numFmtId="0" fontId="76" fillId="0" borderId="22" applyNumberFormat="0" applyProtection="0"/>
    <xf numFmtId="167" fontId="100" fillId="0" borderId="0" applyBorder="0" applyProtection="0">
      <alignment horizontal="center"/>
    </xf>
    <xf numFmtId="172" fontId="99" fillId="0" borderId="0" applyFont="0" applyBorder="0" applyProtection="0"/>
    <xf numFmtId="0" fontId="46" fillId="104" borderId="0" applyNumberFormat="0" applyBorder="0" applyProtection="0"/>
    <xf numFmtId="0" fontId="46" fillId="88" borderId="0" applyNumberFormat="0" applyBorder="0" applyProtection="0"/>
    <xf numFmtId="0" fontId="46" fillId="100" borderId="0" applyNumberFormat="0" applyBorder="0" applyProtection="0"/>
    <xf numFmtId="0" fontId="46" fillId="90" borderId="0" applyNumberFormat="0" applyBorder="0" applyProtection="0"/>
    <xf numFmtId="167" fontId="46" fillId="0" borderId="0" applyBorder="0" applyProtection="0"/>
    <xf numFmtId="0" fontId="46" fillId="86" borderId="0" applyNumberFormat="0" applyBorder="0" applyProtection="0"/>
    <xf numFmtId="172" fontId="99" fillId="0" borderId="0" applyFont="0" applyBorder="0" applyProtection="0"/>
    <xf numFmtId="0" fontId="58" fillId="120" borderId="0" applyNumberFormat="0" applyBorder="0" applyProtection="0"/>
    <xf numFmtId="0" fontId="81" fillId="130" borderId="24" applyNumberFormat="0" applyProtection="0"/>
    <xf numFmtId="167" fontId="46" fillId="0" borderId="0" applyBorder="0" applyProtection="0">
      <alignment horizontal="center"/>
    </xf>
    <xf numFmtId="0" fontId="70" fillId="108" borderId="0" applyNumberFormat="0" applyBorder="0" applyProtection="0"/>
    <xf numFmtId="167" fontId="46" fillId="0" borderId="0" applyBorder="0" applyProtection="0">
      <alignment horizontal="center"/>
    </xf>
    <xf numFmtId="167" fontId="46" fillId="0" borderId="0" applyBorder="0" applyProtection="0"/>
    <xf numFmtId="167" fontId="46" fillId="0" borderId="0" applyBorder="0" applyProtection="0"/>
    <xf numFmtId="0" fontId="46" fillId="82" borderId="0" applyNumberFormat="0" applyBorder="0" applyProtection="0"/>
    <xf numFmtId="0" fontId="88" fillId="132" borderId="0" applyNumberFormat="0" applyBorder="0" applyProtection="0"/>
    <xf numFmtId="172" fontId="99" fillId="0" borderId="0" applyFont="0" applyBorder="0" applyProtection="0"/>
    <xf numFmtId="0" fontId="70" fillId="95" borderId="0" applyNumberFormat="0" applyBorder="0" applyProtection="0"/>
    <xf numFmtId="0" fontId="46" fillId="84" borderId="0" applyNumberFormat="0" applyBorder="0" applyProtection="0"/>
    <xf numFmtId="172" fontId="46" fillId="0" borderId="0" applyBorder="0" applyProtection="0"/>
    <xf numFmtId="172" fontId="99" fillId="0" borderId="0" applyFont="0" applyBorder="0" applyProtection="0"/>
    <xf numFmtId="172" fontId="99" fillId="0" borderId="0" applyFont="0" applyBorder="0" applyProtection="0"/>
    <xf numFmtId="0" fontId="46" fillId="82" borderId="0" applyNumberFormat="0" applyBorder="0" applyProtection="0"/>
    <xf numFmtId="0" fontId="70" fillId="111" borderId="0" applyNumberFormat="0" applyBorder="0" applyProtection="0"/>
    <xf numFmtId="0" fontId="73" fillId="0" borderId="20" applyNumberFormat="0" applyProtection="0"/>
    <xf numFmtId="0" fontId="82" fillId="130" borderId="23" applyNumberFormat="0" applyProtection="0"/>
    <xf numFmtId="0" fontId="70" fillId="93" borderId="0" applyNumberFormat="0" applyBorder="0" applyProtection="0"/>
    <xf numFmtId="167" fontId="46" fillId="0" borderId="0" applyBorder="0" applyProtection="0"/>
    <xf numFmtId="172" fontId="99" fillId="0" borderId="0" applyFont="0" applyBorder="0" applyProtection="0"/>
    <xf numFmtId="172" fontId="99" fillId="0" borderId="0" applyFont="0" applyBorder="0" applyProtection="0"/>
    <xf numFmtId="0" fontId="81" fillId="130" borderId="24" applyNumberFormat="0" applyProtection="0"/>
    <xf numFmtId="0" fontId="96" fillId="84" borderId="0" applyNumberFormat="0" applyBorder="0" applyProtection="0"/>
    <xf numFmtId="167" fontId="46" fillId="0" borderId="0" applyBorder="0" applyProtection="0">
      <alignment horizontal="center"/>
    </xf>
    <xf numFmtId="0" fontId="102" fillId="0" borderId="0" applyNumberFormat="0" applyBorder="0" applyProtection="0">
      <alignment horizontal="center" textRotation="90"/>
    </xf>
    <xf numFmtId="172" fontId="99" fillId="0" borderId="0" applyFont="0" applyBorder="0" applyProtection="0"/>
    <xf numFmtId="167" fontId="46" fillId="0" borderId="0" applyBorder="0" applyProtection="0"/>
    <xf numFmtId="167" fontId="46" fillId="0" borderId="0" applyBorder="0" applyProtection="0">
      <alignment horizontal="center"/>
    </xf>
    <xf numFmtId="0" fontId="70" fillId="129" borderId="0" applyNumberFormat="0" applyBorder="0" applyProtection="0"/>
    <xf numFmtId="167" fontId="46" fillId="0" borderId="0" applyBorder="0" applyProtection="0"/>
    <xf numFmtId="0" fontId="86" fillId="0" borderId="27" applyNumberFormat="0" applyProtection="0"/>
    <xf numFmtId="0" fontId="80" fillId="87" borderId="23" applyNumberFormat="0" applyProtection="0"/>
    <xf numFmtId="0" fontId="70" fillId="94" borderId="0" applyNumberFormat="0" applyBorder="0" applyProtection="0"/>
    <xf numFmtId="167" fontId="97" fillId="0" borderId="0" applyBorder="0" applyProtection="0"/>
    <xf numFmtId="167" fontId="100" fillId="0" borderId="0" applyBorder="0" applyProtection="0">
      <alignment horizontal="center"/>
    </xf>
    <xf numFmtId="0" fontId="46" fillId="87" borderId="0" applyNumberFormat="0" applyBorder="0" applyProtection="0"/>
    <xf numFmtId="0" fontId="70" fillId="117" borderId="0" applyNumberFormat="0" applyBorder="0" applyProtection="0"/>
    <xf numFmtId="167" fontId="46" fillId="0" borderId="0" applyBorder="0" applyProtection="0"/>
    <xf numFmtId="0" fontId="103" fillId="0" borderId="0" applyNumberFormat="0" applyBorder="0" applyProtection="0"/>
    <xf numFmtId="168" fontId="103" fillId="0" borderId="0" applyBorder="0" applyProtection="0"/>
    <xf numFmtId="167" fontId="100" fillId="0" borderId="0" applyBorder="0" applyProtection="0">
      <alignment horizontal="center"/>
    </xf>
    <xf numFmtId="0" fontId="1" fillId="40" borderId="0" applyNumberFormat="0" applyBorder="0" applyAlignment="0" applyProtection="0"/>
    <xf numFmtId="0" fontId="17" fillId="52" borderId="0" applyNumberFormat="0" applyBorder="0" applyAlignment="0" applyProtection="0"/>
    <xf numFmtId="0" fontId="17" fillId="63" borderId="0" applyNumberFormat="0" applyBorder="0" applyAlignment="0" applyProtection="0"/>
    <xf numFmtId="0" fontId="17" fillId="5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16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80" borderId="17" applyNumberFormat="0" applyFont="0" applyAlignment="0" applyProtection="0"/>
    <xf numFmtId="0" fontId="18" fillId="81" borderId="17"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165" fontId="18" fillId="0" borderId="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ill="0" applyBorder="0" applyAlignment="0" applyProtection="0"/>
    <xf numFmtId="43" fontId="18" fillId="0" borderId="0" applyFont="0" applyFill="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5" borderId="0" applyNumberFormat="0" applyBorder="0" applyAlignment="0" applyProtection="0"/>
    <xf numFmtId="0" fontId="18" fillId="48" borderId="0" applyNumberFormat="0" applyBorder="0" applyAlignment="0" applyProtection="0"/>
    <xf numFmtId="0" fontId="18" fillId="50"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18" fillId="40" borderId="0" applyNumberFormat="0" applyBorder="0" applyAlignment="0" applyProtection="0"/>
    <xf numFmtId="0" fontId="18" fillId="48"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18" fillId="0" borderId="0"/>
    <xf numFmtId="0" fontId="18" fillId="0" borderId="0">
      <alignment horizontal="center"/>
    </xf>
    <xf numFmtId="0" fontId="18" fillId="0" borderId="0"/>
    <xf numFmtId="0" fontId="18" fillId="0" borderId="0"/>
    <xf numFmtId="0" fontId="18" fillId="0" borderId="0">
      <alignment horizontal="center"/>
    </xf>
    <xf numFmtId="0" fontId="42" fillId="0" borderId="0"/>
    <xf numFmtId="0" fontId="1" fillId="52" borderId="0" applyNumberFormat="0" applyBorder="0" applyAlignment="0" applyProtection="0"/>
    <xf numFmtId="0" fontId="1" fillId="52" borderId="0" applyNumberFormat="0" applyBorder="0" applyAlignment="0" applyProtection="0"/>
    <xf numFmtId="0" fontId="18" fillId="0" borderId="0">
      <alignment horizontal="center"/>
    </xf>
    <xf numFmtId="0" fontId="18" fillId="0" borderId="0">
      <alignment horizontal="center"/>
    </xf>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165" fontId="18" fillId="0" borderId="0" applyFill="0" applyBorder="0" applyAlignment="0" applyProtection="0"/>
    <xf numFmtId="0" fontId="1" fillId="36" borderId="0" applyNumberFormat="0" applyBorder="0" applyAlignment="0" applyProtection="0"/>
    <xf numFmtId="0" fontId="1" fillId="33" borderId="0" applyNumberFormat="0" applyBorder="0" applyAlignment="0" applyProtection="0"/>
    <xf numFmtId="165" fontId="18" fillId="0" borderId="0" applyFill="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4" fillId="46" borderId="10" applyNumberFormat="0" applyAlignment="0" applyProtection="0"/>
    <xf numFmtId="0" fontId="18" fillId="0" borderId="0">
      <alignment horizontal="center"/>
    </xf>
    <xf numFmtId="0" fontId="18" fillId="0" borderId="0">
      <alignment horizontal="center"/>
    </xf>
    <xf numFmtId="0" fontId="21" fillId="0" borderId="0"/>
    <xf numFmtId="0" fontId="18" fillId="35" borderId="0" applyNumberFormat="0" applyBorder="0" applyAlignment="0" applyProtection="0"/>
    <xf numFmtId="0" fontId="18" fillId="35" borderId="0" applyNumberFormat="0" applyBorder="0" applyAlignment="0" applyProtection="0"/>
    <xf numFmtId="0" fontId="26" fillId="74" borderId="10" applyNumberFormat="0" applyAlignment="0" applyProtection="0"/>
    <xf numFmtId="0" fontId="18" fillId="35"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26" fillId="74" borderId="10" applyNumberFormat="0" applyAlignment="0" applyProtection="0"/>
    <xf numFmtId="0" fontId="18" fillId="39" borderId="0" applyNumberFormat="0" applyBorder="0" applyAlignment="0" applyProtection="0"/>
    <xf numFmtId="0" fontId="18" fillId="41"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5" fillId="74" borderId="11" applyNumberFormat="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5" fillId="74" borderId="11" applyNumberFormat="0" applyAlignment="0" applyProtection="0"/>
    <xf numFmtId="0" fontId="18" fillId="46" borderId="0" applyNumberFormat="0" applyBorder="0" applyAlignment="0" applyProtection="0"/>
    <xf numFmtId="0" fontId="18" fillId="133" borderId="0" applyNumberFormat="0" applyBorder="0" applyAlignment="0" applyProtection="0"/>
    <xf numFmtId="0" fontId="18" fillId="133" borderId="0" applyNumberFormat="0" applyBorder="0" applyAlignment="0" applyProtection="0"/>
    <xf numFmtId="0" fontId="18" fillId="51" borderId="0" applyNumberFormat="0" applyBorder="0" applyAlignment="0" applyProtection="0"/>
    <xf numFmtId="0" fontId="24" fillId="46" borderId="10" applyNumberFormat="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24" fillId="46" borderId="10" applyNumberFormat="0" applyAlignment="0" applyProtection="0"/>
    <xf numFmtId="0" fontId="18" fillId="133" borderId="0" applyNumberFormat="0" applyBorder="0" applyAlignment="0" applyProtection="0"/>
    <xf numFmtId="0" fontId="18" fillId="133" borderId="0" applyNumberFormat="0" applyBorder="0" applyAlignment="0" applyProtection="0"/>
    <xf numFmtId="0" fontId="18" fillId="134" borderId="0" applyNumberFormat="0" applyBorder="0" applyAlignment="0" applyProtection="0"/>
    <xf numFmtId="0" fontId="18" fillId="134"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24" fillId="46" borderId="10" applyNumberFormat="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60" borderId="0" applyNumberFormat="0" applyBorder="0" applyAlignment="0" applyProtection="0"/>
    <xf numFmtId="0" fontId="23" fillId="72" borderId="0" applyNumberFormat="0" applyBorder="0" applyAlignment="0" applyProtection="0"/>
    <xf numFmtId="0" fontId="23" fillId="62" borderId="0" applyNumberFormat="0" applyBorder="0" applyAlignment="0" applyProtection="0"/>
    <xf numFmtId="0" fontId="23" fillId="135" borderId="0" applyNumberFormat="0" applyBorder="0" applyAlignment="0" applyProtection="0"/>
    <xf numFmtId="0" fontId="23" fillId="135" borderId="0" applyNumberFormat="0" applyBorder="0" applyAlignment="0" applyProtection="0"/>
    <xf numFmtId="0" fontId="18" fillId="0" borderId="0"/>
    <xf numFmtId="0" fontId="23" fillId="62" borderId="0" applyNumberFormat="0" applyBorder="0" applyAlignment="0" applyProtection="0"/>
    <xf numFmtId="0" fontId="39" fillId="0" borderId="0">
      <alignment horizontal="center"/>
    </xf>
    <xf numFmtId="0" fontId="23" fillId="66" borderId="0" applyNumberFormat="0" applyBorder="0" applyAlignment="0" applyProtection="0"/>
    <xf numFmtId="0" fontId="23" fillId="60" borderId="0" applyNumberFormat="0" applyBorder="0" applyAlignment="0" applyProtection="0"/>
    <xf numFmtId="0" fontId="23" fillId="68"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8" borderId="0" applyNumberFormat="0" applyBorder="0" applyAlignment="0" applyProtection="0"/>
    <xf numFmtId="0" fontId="23" fillId="72" borderId="0" applyNumberFormat="0" applyBorder="0" applyAlignment="0" applyProtection="0"/>
    <xf numFmtId="0" fontId="24" fillId="46" borderId="10" applyNumberFormat="0" applyAlignment="0" applyProtection="0"/>
    <xf numFmtId="0" fontId="23" fillId="66" borderId="0" applyNumberFormat="0" applyBorder="0" applyAlignment="0" applyProtection="0"/>
    <xf numFmtId="0" fontId="24" fillId="46" borderId="10" applyNumberFormat="0" applyAlignment="0" applyProtection="0"/>
    <xf numFmtId="0" fontId="39" fillId="0" borderId="0">
      <alignment horizontal="center"/>
    </xf>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0" borderId="0"/>
    <xf numFmtId="0" fontId="25" fillId="74" borderId="11" applyNumberFormat="0" applyAlignment="0" applyProtection="0"/>
    <xf numFmtId="0" fontId="23" fillId="135" borderId="0" applyNumberFormat="0" applyBorder="0" applyAlignment="0" applyProtection="0"/>
    <xf numFmtId="0" fontId="26" fillId="74" borderId="10" applyNumberFormat="0" applyAlignment="0" applyProtection="0"/>
    <xf numFmtId="0" fontId="23" fillId="135"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3" fillId="62" borderId="0" applyNumberFormat="0" applyBorder="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1" fillId="77" borderId="16" applyNumberFormat="0" applyAlignment="0" applyProtection="0"/>
    <xf numFmtId="0" fontId="23" fillId="53" borderId="0" applyNumberFormat="0" applyBorder="0" applyAlignment="0" applyProtection="0"/>
    <xf numFmtId="0" fontId="33" fillId="79" borderId="0" applyNumberFormat="0" applyBorder="0" applyAlignment="0" applyProtection="0"/>
    <xf numFmtId="0" fontId="23" fillId="51" borderId="0" applyNumberFormat="0" applyBorder="0" applyAlignment="0" applyProtection="0"/>
    <xf numFmtId="0" fontId="18" fillId="0" borderId="0">
      <alignment horizontal="center"/>
    </xf>
    <xf numFmtId="0" fontId="18" fillId="0" borderId="0"/>
    <xf numFmtId="0" fontId="23" fillId="58" borderId="0" applyNumberFormat="0" applyBorder="0" applyAlignment="0" applyProtection="0"/>
    <xf numFmtId="0" fontId="18" fillId="134" borderId="0" applyNumberFormat="0" applyBorder="0" applyAlignment="0" applyProtection="0"/>
    <xf numFmtId="0" fontId="18" fillId="0" borderId="0">
      <alignment horizontal="center"/>
    </xf>
    <xf numFmtId="0" fontId="18" fillId="134"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133" borderId="0" applyNumberFormat="0" applyBorder="0" applyAlignment="0" applyProtection="0"/>
    <xf numFmtId="0" fontId="18" fillId="0" borderId="0">
      <alignment horizontal="center"/>
    </xf>
    <xf numFmtId="0" fontId="18" fillId="41" borderId="0" applyNumberFormat="0" applyBorder="0" applyAlignment="0" applyProtection="0"/>
    <xf numFmtId="0" fontId="18" fillId="0" borderId="0">
      <alignment horizontal="center"/>
    </xf>
    <xf numFmtId="0" fontId="18" fillId="53" borderId="0" applyNumberFormat="0" applyBorder="0" applyAlignment="0" applyProtection="0"/>
    <xf numFmtId="0" fontId="18" fillId="53" borderId="0" applyNumberFormat="0" applyBorder="0" applyAlignment="0" applyProtection="0"/>
    <xf numFmtId="0" fontId="18" fillId="0" borderId="0"/>
    <xf numFmtId="0" fontId="98" fillId="0" borderId="0"/>
    <xf numFmtId="0" fontId="18" fillId="0" borderId="0"/>
    <xf numFmtId="0" fontId="18" fillId="0" borderId="0"/>
    <xf numFmtId="0" fontId="18" fillId="53" borderId="0" applyNumberFormat="0" applyBorder="0" applyAlignment="0" applyProtection="0"/>
    <xf numFmtId="0" fontId="18" fillId="51" borderId="0" applyNumberFormat="0" applyBorder="0" applyAlignment="0" applyProtection="0"/>
    <xf numFmtId="0" fontId="39" fillId="0" borderId="0"/>
    <xf numFmtId="0" fontId="18" fillId="0" borderId="0"/>
    <xf numFmtId="0" fontId="18" fillId="133" borderId="0" applyNumberFormat="0" applyBorder="0" applyAlignment="0" applyProtection="0"/>
    <xf numFmtId="0" fontId="21" fillId="0" borderId="0"/>
    <xf numFmtId="0" fontId="18" fillId="133" borderId="0" applyNumberFormat="0" applyBorder="0" applyAlignment="0" applyProtection="0"/>
    <xf numFmtId="0" fontId="18" fillId="0" borderId="0"/>
    <xf numFmtId="0" fontId="18" fillId="0" borderId="0"/>
    <xf numFmtId="0" fontId="18" fillId="0" borderId="0">
      <alignment horizontal="center"/>
    </xf>
    <xf numFmtId="0" fontId="39" fillId="0" borderId="0"/>
    <xf numFmtId="0" fontId="18" fillId="46" borderId="0" applyNumberFormat="0" applyBorder="0" applyAlignment="0" applyProtection="0"/>
    <xf numFmtId="0" fontId="18" fillId="0" borderId="0">
      <alignment horizontal="center"/>
    </xf>
    <xf numFmtId="0" fontId="18" fillId="46" borderId="0" applyNumberFormat="0" applyBorder="0" applyAlignment="0" applyProtection="0"/>
    <xf numFmtId="0" fontId="18" fillId="0" borderId="0"/>
    <xf numFmtId="0" fontId="18" fillId="0" borderId="0">
      <alignment horizontal="center"/>
    </xf>
    <xf numFmtId="0" fontId="18" fillId="46" borderId="0" applyNumberFormat="0" applyBorder="0" applyAlignment="0" applyProtection="0"/>
    <xf numFmtId="0" fontId="18" fillId="44" borderId="0" applyNumberFormat="0" applyBorder="0" applyAlignment="0" applyProtection="0"/>
    <xf numFmtId="0" fontId="18" fillId="0" borderId="0"/>
    <xf numFmtId="0" fontId="39" fillId="0" borderId="0">
      <alignment horizontal="center"/>
    </xf>
    <xf numFmtId="0" fontId="18" fillId="44" borderId="0" applyNumberFormat="0" applyBorder="0" applyAlignment="0" applyProtection="0"/>
    <xf numFmtId="0" fontId="39" fillId="0" borderId="0">
      <alignment horizontal="center"/>
    </xf>
    <xf numFmtId="0" fontId="18" fillId="44" borderId="0" applyNumberFormat="0" applyBorder="0" applyAlignment="0" applyProtection="0"/>
    <xf numFmtId="0" fontId="18" fillId="44" borderId="0" applyNumberFormat="0" applyBorder="0" applyAlignment="0" applyProtection="0"/>
    <xf numFmtId="0" fontId="18" fillId="0" borderId="0">
      <alignment horizontal="center"/>
    </xf>
    <xf numFmtId="0" fontId="18" fillId="0" borderId="0">
      <alignment horizontal="center"/>
    </xf>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34" fillId="37" borderId="0" applyNumberFormat="0" applyBorder="0" applyAlignment="0" applyProtection="0"/>
    <xf numFmtId="0" fontId="18" fillId="35" borderId="0" applyNumberFormat="0" applyBorder="0" applyAlignment="0" applyProtection="0"/>
    <xf numFmtId="0" fontId="105" fillId="81" borderId="17" applyNumberFormat="0" applyAlignment="0" applyProtection="0"/>
    <xf numFmtId="0" fontId="18" fillId="35" borderId="0" applyNumberFormat="0" applyBorder="0" applyAlignment="0" applyProtection="0"/>
    <xf numFmtId="9" fontId="105" fillId="0" borderId="0" applyFill="0" applyBorder="0" applyAlignment="0" applyProtection="0"/>
    <xf numFmtId="0" fontId="39" fillId="0" borderId="0">
      <alignment horizontal="center"/>
    </xf>
    <xf numFmtId="0" fontId="18" fillId="35" borderId="0" applyNumberFormat="0" applyBorder="0" applyAlignment="0" applyProtection="0"/>
    <xf numFmtId="49" fontId="105" fillId="0" borderId="0" applyFill="0" applyBorder="0" applyAlignment="0"/>
    <xf numFmtId="0" fontId="18" fillId="35" borderId="0" applyNumberFormat="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21" fillId="0" borderId="0"/>
    <xf numFmtId="0" fontId="26" fillId="74" borderId="10" applyNumberFormat="0" applyAlignment="0" applyProtection="0"/>
    <xf numFmtId="0" fontId="104" fillId="0" borderId="0" applyNumberFormat="0" applyFill="0" applyBorder="0" applyAlignment="0" applyProtection="0"/>
    <xf numFmtId="173" fontId="105" fillId="0" borderId="0" applyFill="0" applyBorder="0" applyAlignment="0" applyProtection="0"/>
    <xf numFmtId="173" fontId="18" fillId="0" borderId="0" applyFill="0" applyBorder="0" applyAlignment="0" applyProtection="0"/>
    <xf numFmtId="174" fontId="105" fillId="0" borderId="0" applyFill="0" applyBorder="0" applyAlignment="0" applyProtection="0"/>
    <xf numFmtId="174" fontId="105" fillId="0" borderId="0" applyFill="0" applyBorder="0" applyAlignment="0" applyProtection="0"/>
    <xf numFmtId="0" fontId="31" fillId="77" borderId="16" applyNumberFormat="0" applyAlignment="0" applyProtection="0"/>
    <xf numFmtId="0" fontId="33" fillId="79" borderId="0" applyNumberFormat="0" applyBorder="0" applyAlignment="0" applyProtection="0"/>
    <xf numFmtId="0" fontId="18" fillId="0" borderId="0">
      <alignment horizontal="center"/>
    </xf>
    <xf numFmtId="0" fontId="18" fillId="0" borderId="0"/>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alignment horizontal="center"/>
    </xf>
    <xf numFmtId="0" fontId="18" fillId="0" borderId="0"/>
    <xf numFmtId="0" fontId="98" fillId="0" borderId="0"/>
    <xf numFmtId="0" fontId="18" fillId="0" borderId="0"/>
    <xf numFmtId="0" fontId="18" fillId="0" borderId="0"/>
    <xf numFmtId="0" fontId="39" fillId="0" borderId="0"/>
    <xf numFmtId="0" fontId="18" fillId="0" borderId="0"/>
    <xf numFmtId="0" fontId="21" fillId="0" borderId="0"/>
    <xf numFmtId="0" fontId="18" fillId="0" borderId="0"/>
    <xf numFmtId="0" fontId="18" fillId="0" borderId="0"/>
    <xf numFmtId="0" fontId="18" fillId="0" borderId="0">
      <alignment horizontal="center"/>
    </xf>
    <xf numFmtId="0" fontId="39" fillId="0" borderId="0"/>
    <xf numFmtId="0" fontId="18" fillId="0" borderId="0">
      <alignment horizontal="center"/>
    </xf>
    <xf numFmtId="0" fontId="18" fillId="0" borderId="0"/>
    <xf numFmtId="0" fontId="18" fillId="0" borderId="0">
      <alignment horizontal="center"/>
    </xf>
    <xf numFmtId="0" fontId="18" fillId="0" borderId="0"/>
    <xf numFmtId="0" fontId="39" fillId="0" borderId="0">
      <alignment horizontal="center"/>
    </xf>
    <xf numFmtId="0" fontId="39" fillId="0" borderId="0">
      <alignment horizontal="center"/>
    </xf>
    <xf numFmtId="0" fontId="18" fillId="0" borderId="0">
      <alignment horizontal="center"/>
    </xf>
    <xf numFmtId="0" fontId="18" fillId="0" borderId="0">
      <alignment horizontal="center"/>
    </xf>
    <xf numFmtId="0" fontId="34" fillId="37" borderId="0" applyNumberFormat="0" applyBorder="0" applyAlignment="0" applyProtection="0"/>
    <xf numFmtId="0" fontId="105" fillId="81" borderId="17" applyNumberFormat="0" applyAlignment="0" applyProtection="0"/>
    <xf numFmtId="9" fontId="105" fillId="0" borderId="0" applyFill="0" applyBorder="0" applyAlignment="0" applyProtection="0"/>
    <xf numFmtId="0" fontId="39" fillId="0" borderId="0">
      <alignment horizontal="center"/>
    </xf>
    <xf numFmtId="49" fontId="105" fillId="0" borderId="0" applyFill="0" applyBorder="0" applyAlignment="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175" fontId="18" fillId="0" borderId="0" applyFill="0" applyBorder="0" applyAlignment="0" applyProtection="0"/>
    <xf numFmtId="175" fontId="105" fillId="0" borderId="0" applyFill="0" applyBorder="0" applyAlignment="0" applyProtection="0"/>
    <xf numFmtId="175" fontId="105" fillId="0" borderId="0" applyFill="0" applyBorder="0" applyAlignment="0" applyProtection="0"/>
    <xf numFmtId="0" fontId="38" fillId="39" borderId="0" applyNumberFormat="0" applyBorder="0" applyAlignment="0" applyProtection="0"/>
    <xf numFmtId="0" fontId="18" fillId="0" borderId="0">
      <alignment horizontal="center"/>
    </xf>
    <xf numFmtId="0" fontId="18" fillId="0" borderId="0">
      <alignment horizontal="center"/>
    </xf>
    <xf numFmtId="0" fontId="18" fillId="0" borderId="0">
      <alignment horizontal="center"/>
    </xf>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9"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58"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23" fillId="62"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23" fillId="64" borderId="0" applyNumberFormat="0" applyBorder="0" applyAlignment="0" applyProtection="0"/>
    <xf numFmtId="0" fontId="49" fillId="49" borderId="0" applyNumberFormat="0" applyBorder="0" applyAlignment="0" applyProtection="0"/>
    <xf numFmtId="0" fontId="23" fillId="51" borderId="0" applyNumberFormat="0" applyBorder="0" applyAlignment="0" applyProtection="0"/>
    <xf numFmtId="0" fontId="49" fillId="46" borderId="0" applyNumberFormat="0" applyBorder="0" applyAlignment="0" applyProtection="0"/>
    <xf numFmtId="0" fontId="18" fillId="41" borderId="0" applyNumberFormat="0" applyBorder="0" applyAlignment="0" applyProtection="0"/>
    <xf numFmtId="0" fontId="49" fillId="43" borderId="0" applyNumberFormat="0" applyBorder="0" applyAlignment="0" applyProtection="0"/>
    <xf numFmtId="0" fontId="18" fillId="41" borderId="0" applyNumberFormat="0" applyBorder="0" applyAlignment="0" applyProtection="0"/>
    <xf numFmtId="0" fontId="23" fillId="53" borderId="0" applyNumberFormat="0" applyBorder="0" applyAlignment="0" applyProtection="0"/>
    <xf numFmtId="0" fontId="18" fillId="37" borderId="0" applyNumberFormat="0" applyBorder="0" applyAlignment="0" applyProtection="0"/>
    <xf numFmtId="165" fontId="18" fillId="0" borderId="0" applyFill="0" applyBorder="0" applyAlignment="0" applyProtection="0"/>
    <xf numFmtId="0" fontId="23" fillId="64" borderId="0" applyNumberFormat="0" applyBorder="0" applyAlignment="0" applyProtection="0"/>
    <xf numFmtId="0" fontId="49"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0" fontId="18" fillId="43" borderId="0" applyNumberFormat="0" applyBorder="0" applyAlignment="0" applyProtection="0"/>
    <xf numFmtId="9" fontId="18" fillId="0" borderId="0" applyFill="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23" fillId="51" borderId="0" applyNumberFormat="0" applyBorder="0" applyAlignment="0" applyProtection="0"/>
    <xf numFmtId="0" fontId="23" fillId="60" borderId="0" applyNumberFormat="0" applyBorder="0" applyAlignment="0" applyProtection="0"/>
    <xf numFmtId="0" fontId="23" fillId="58" borderId="0" applyNumberFormat="0" applyBorder="0" applyAlignment="0" applyProtection="0"/>
    <xf numFmtId="176" fontId="18" fillId="0" borderId="0" applyFill="0" applyBorder="0" applyAlignment="0" applyProtection="0"/>
    <xf numFmtId="0" fontId="23" fillId="53" borderId="0" applyNumberFormat="0" applyBorder="0" applyAlignment="0" applyProtection="0"/>
    <xf numFmtId="0" fontId="23" fillId="60"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23" fillId="58"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23" fillId="60" borderId="0" applyNumberFormat="0" applyBorder="0" applyAlignment="0" applyProtection="0"/>
    <xf numFmtId="0" fontId="49" fillId="39" borderId="0" applyNumberFormat="0" applyBorder="0" applyAlignment="0" applyProtection="0"/>
    <xf numFmtId="0" fontId="18" fillId="56" borderId="0" applyNumberFormat="0" applyBorder="0" applyAlignment="0" applyProtection="0"/>
    <xf numFmtId="0" fontId="49" fillId="136" borderId="0" applyNumberFormat="0" applyBorder="0" applyAlignment="0" applyProtection="0"/>
    <xf numFmtId="0" fontId="18" fillId="41" borderId="0" applyNumberFormat="0" applyBorder="0" applyAlignment="0" applyProtection="0"/>
    <xf numFmtId="0" fontId="18" fillId="0" borderId="0">
      <alignment horizontal="center"/>
    </xf>
    <xf numFmtId="0" fontId="18" fillId="34" borderId="0" applyNumberFormat="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165" fontId="18" fillId="0" borderId="0" applyFill="0" applyBorder="0" applyAlignment="0" applyProtection="0"/>
    <xf numFmtId="49" fontId="18" fillId="0" borderId="0" applyFill="0" applyBorder="0" applyAlignment="0"/>
    <xf numFmtId="0" fontId="18" fillId="46"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06" fillId="70" borderId="0" applyNumberFormat="0" applyBorder="0" applyAlignment="0" applyProtection="0"/>
    <xf numFmtId="0" fontId="23" fillId="51" borderId="0" applyNumberFormat="0" applyBorder="0" applyAlignment="0" applyProtection="0"/>
    <xf numFmtId="176" fontId="18" fillId="0" borderId="0" applyFill="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23" fillId="62" borderId="0" applyNumberFormat="0" applyBorder="0" applyAlignment="0" applyProtection="0"/>
    <xf numFmtId="0" fontId="23" fillId="53" borderId="0" applyNumberFormat="0" applyBorder="0" applyAlignment="0" applyProtection="0"/>
    <xf numFmtId="0" fontId="49" fillId="81"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53"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8" fillId="56"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62" borderId="0" applyNumberFormat="0" applyBorder="0" applyAlignment="0" applyProtection="0"/>
    <xf numFmtId="0" fontId="23" fillId="58"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9" borderId="0" applyNumberFormat="0" applyBorder="0" applyAlignment="0" applyProtection="0"/>
    <xf numFmtId="0" fontId="23" fillId="51" borderId="0" applyNumberFormat="0" applyBorder="0" applyAlignment="0" applyProtection="0"/>
    <xf numFmtId="0" fontId="18" fillId="46" borderId="0" applyNumberFormat="0" applyBorder="0" applyAlignment="0" applyProtection="0"/>
    <xf numFmtId="0" fontId="23" fillId="58"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46"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49"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8" fillId="51" borderId="0" applyNumberFormat="0" applyBorder="0" applyAlignment="0" applyProtection="0"/>
    <xf numFmtId="0" fontId="18" fillId="53" borderId="0" applyNumberFormat="0" applyBorder="0" applyAlignment="0" applyProtection="0"/>
    <xf numFmtId="0" fontId="18" fillId="4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1" borderId="0" applyNumberFormat="0" applyBorder="0" applyAlignment="0" applyProtection="0"/>
    <xf numFmtId="0" fontId="18" fillId="56" borderId="0" applyNumberFormat="0" applyBorder="0" applyAlignment="0" applyProtection="0"/>
    <xf numFmtId="0" fontId="18" fillId="53" borderId="0" applyNumberFormat="0" applyBorder="0" applyAlignment="0" applyProtection="0"/>
    <xf numFmtId="0" fontId="23" fillId="58" borderId="0" applyNumberFormat="0" applyBorder="0" applyAlignment="0" applyProtection="0"/>
    <xf numFmtId="0" fontId="18" fillId="41" borderId="0" applyNumberFormat="0" applyBorder="0" applyAlignment="0" applyProtection="0"/>
    <xf numFmtId="0" fontId="23" fillId="51" borderId="0" applyNumberFormat="0" applyBorder="0" applyAlignment="0" applyProtection="0"/>
    <xf numFmtId="0" fontId="18" fillId="49" borderId="0" applyNumberFormat="0" applyBorder="0" applyAlignment="0" applyProtection="0"/>
    <xf numFmtId="0" fontId="23" fillId="53"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23" fillId="60" borderId="0" applyNumberFormat="0" applyBorder="0" applyAlignment="0" applyProtection="0"/>
    <xf numFmtId="0" fontId="23" fillId="51" borderId="0" applyNumberFormat="0" applyBorder="0" applyAlignment="0" applyProtection="0"/>
    <xf numFmtId="0" fontId="23" fillId="53"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0" borderId="0" applyNumberFormat="0" applyBorder="0" applyAlignment="0" applyProtection="0"/>
    <xf numFmtId="0" fontId="23" fillId="6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1" borderId="0" applyNumberFormat="0" applyBorder="0" applyAlignment="0" applyProtection="0"/>
    <xf numFmtId="0" fontId="18" fillId="56" borderId="0" applyNumberFormat="0" applyBorder="0" applyAlignment="0" applyProtection="0"/>
    <xf numFmtId="0" fontId="23" fillId="58"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18" fillId="4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41" borderId="0" applyNumberFormat="0" applyBorder="0" applyAlignment="0" applyProtection="0"/>
    <xf numFmtId="0" fontId="18" fillId="51" borderId="0" applyNumberFormat="0" applyBorder="0" applyAlignment="0" applyProtection="0"/>
    <xf numFmtId="0" fontId="18" fillId="49" borderId="0" applyNumberFormat="0" applyBorder="0" applyAlignment="0" applyProtection="0"/>
    <xf numFmtId="0" fontId="18" fillId="53"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46"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3" borderId="0" applyNumberFormat="0" applyBorder="0" applyAlignment="0" applyProtection="0"/>
    <xf numFmtId="0" fontId="18" fillId="34" borderId="0" applyNumberFormat="0" applyBorder="0" applyAlignment="0" applyProtection="0"/>
    <xf numFmtId="0" fontId="18" fillId="43"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107" fillId="0" borderId="0"/>
    <xf numFmtId="0" fontId="107" fillId="0" borderId="0"/>
    <xf numFmtId="164" fontId="18" fillId="0" borderId="0" applyFont="0" applyFill="0" applyBorder="0" applyAlignment="0" applyProtection="0"/>
    <xf numFmtId="164" fontId="18" fillId="0" borderId="0" applyFont="0" applyFill="0" applyBorder="0" applyAlignment="0" applyProtection="0"/>
    <xf numFmtId="0" fontId="108" fillId="125" borderId="8" applyNumberFormat="0" applyFont="0" applyProtection="0"/>
    <xf numFmtId="169" fontId="108" fillId="0" borderId="0" applyFont="0" applyBorder="0" applyProtection="0"/>
    <xf numFmtId="170" fontId="108" fillId="0" borderId="0" applyFont="0" applyBorder="0" applyProtection="0"/>
    <xf numFmtId="170" fontId="108" fillId="0" borderId="0" applyFont="0" applyBorder="0" applyProtection="0"/>
    <xf numFmtId="0" fontId="108" fillId="125" borderId="30" applyNumberFormat="0" applyFont="0" applyProtection="0"/>
    <xf numFmtId="0" fontId="18" fillId="8" borderId="8" applyNumberFormat="0" applyFont="0" applyAlignment="0" applyProtection="0"/>
    <xf numFmtId="171" fontId="108" fillId="0" borderId="0" applyFont="0" applyBorder="0" applyProtection="0"/>
    <xf numFmtId="49"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43" fontId="18" fillId="0" borderId="0" applyFont="0" applyFill="0" applyBorder="0" applyAlignment="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172" fontId="108" fillId="0" borderId="0" applyFont="0" applyBorder="0" applyProtection="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45" fillId="0" borderId="0"/>
    <xf numFmtId="0" fontId="19" fillId="0" borderId="0"/>
    <xf numFmtId="0" fontId="18" fillId="0" borderId="0" applyFill="0" applyProtection="0"/>
    <xf numFmtId="0" fontId="1" fillId="0" borderId="0"/>
    <xf numFmtId="0" fontId="18" fillId="0" borderId="0" applyFill="0" applyProtection="0"/>
    <xf numFmtId="0" fontId="1" fillId="0" borderId="0"/>
    <xf numFmtId="0" fontId="45" fillId="0" borderId="0"/>
    <xf numFmtId="0" fontId="18" fillId="0" borderId="0" applyFill="0" applyProtection="0"/>
    <xf numFmtId="0" fontId="45" fillId="0" borderId="0"/>
    <xf numFmtId="0" fontId="19" fillId="0" borderId="0"/>
    <xf numFmtId="0" fontId="19" fillId="0" borderId="0"/>
    <xf numFmtId="0" fontId="19" fillId="0" borderId="0"/>
    <xf numFmtId="177" fontId="19" fillId="0" borderId="0" applyFont="0" applyFill="0" applyBorder="0" applyAlignment="0" applyProtection="0"/>
    <xf numFmtId="0" fontId="18" fillId="0" borderId="0" applyFill="0" applyProtection="0"/>
    <xf numFmtId="0" fontId="18" fillId="0" borderId="0" applyFill="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0" fontId="45" fillId="0" borderId="0"/>
    <xf numFmtId="177" fontId="19" fillId="0" borderId="0" applyFont="0" applyFill="0" applyBorder="0" applyAlignment="0" applyProtection="0"/>
    <xf numFmtId="177" fontId="19" fillId="0" borderId="0" applyFont="0" applyFill="0" applyBorder="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50" fillId="33" borderId="0" applyNumberFormat="0" applyBorder="0" applyAlignment="0" applyProtection="0"/>
    <xf numFmtId="0" fontId="50" fillId="36" borderId="0" applyNumberFormat="0" applyBorder="0" applyAlignment="0" applyProtection="0"/>
    <xf numFmtId="0" fontId="50" fillId="38" borderId="0" applyNumberFormat="0" applyBorder="0" applyAlignment="0" applyProtection="0"/>
    <xf numFmtId="0" fontId="50" fillId="40"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50" fillId="52" borderId="0" applyNumberFormat="0" applyBorder="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68" fillId="52" borderId="0" applyNumberFormat="0" applyBorder="0" applyAlignment="0" applyProtection="0"/>
    <xf numFmtId="0" fontId="68" fillId="59" borderId="0" applyNumberFormat="0" applyBorder="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68" fillId="63" borderId="0" applyNumberFormat="0" applyBorder="0" applyAlignment="0" applyProtection="0"/>
    <xf numFmtId="0" fontId="46" fillId="137" borderId="0"/>
    <xf numFmtId="0" fontId="46" fillId="137" borderId="0" applyNumberFormat="0" applyBorder="0" applyProtection="0"/>
    <xf numFmtId="0" fontId="46" fillId="139" borderId="0"/>
    <xf numFmtId="0" fontId="46" fillId="139" borderId="0" applyNumberFormat="0" applyBorder="0" applyProtection="0"/>
    <xf numFmtId="0" fontId="24" fillId="46" borderId="10" applyNumberFormat="0" applyAlignment="0" applyProtection="0"/>
    <xf numFmtId="0" fontId="70" fillId="138" borderId="0"/>
    <xf numFmtId="0" fontId="70" fillId="138" borderId="0" applyNumberFormat="0" applyBorder="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42" fillId="0" borderId="0"/>
    <xf numFmtId="0" fontId="42" fillId="0" borderId="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171" fontId="1" fillId="0" borderId="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3" borderId="11" applyNumberFormat="0" applyAlignment="0" applyProtection="0"/>
    <xf numFmtId="0" fontId="49" fillId="74" borderId="0" applyNumberFormat="0" applyBorder="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49" fillId="79" borderId="0" applyNumberFormat="0" applyBorder="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0"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49" fillId="49" borderId="0" applyNumberFormat="0" applyBorder="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74"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06" fillId="49"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06" fillId="70"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49" fillId="46" borderId="0" applyNumberFormat="0" applyBorder="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49" fillId="34"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106" fillId="46" borderId="0" applyNumberFormat="0" applyBorder="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49" fillId="43" borderId="0" applyNumberFormat="0" applyBorder="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106" fillId="62" borderId="0" applyNumberFormat="0" applyBorder="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106" fillId="62"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49" fillId="136" borderId="0" applyNumberFormat="0" applyBorder="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9" fillId="4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49" fillId="49" borderId="0" applyNumberFormat="0" applyBorder="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49" fillId="79" borderId="0" applyNumberFormat="0" applyBorder="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49" fillId="136" borderId="0" applyNumberFormat="0" applyBorder="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49" fillId="136"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49" fillId="34" borderId="0" applyNumberFormat="0" applyBorder="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49" fillId="81" borderId="0" applyNumberFormat="0" applyBorder="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49" fillId="43"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49" fillId="81"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106" fillId="46" borderId="0" applyNumberFormat="0" applyBorder="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49" fillId="39" borderId="0" applyNumberFormat="0" applyBorder="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6" fillId="79" borderId="0" applyNumberFormat="0" applyBorder="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9" borderId="0" applyNumberFormat="0" applyBorder="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49" fillId="39" borderId="0" applyNumberFormat="0" applyBorder="0" applyAlignment="0" applyProtection="0"/>
    <xf numFmtId="0" fontId="18" fillId="81" borderId="17" applyNumberFormat="0" applyAlignment="0" applyProtection="0"/>
    <xf numFmtId="0" fontId="26" fillId="75" borderId="10" applyNumberFormat="0" applyAlignment="0" applyProtection="0"/>
    <xf numFmtId="0" fontId="49" fillId="49" borderId="0" applyNumberFormat="0" applyBorder="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6" fillId="49" borderId="0" applyNumberFormat="0" applyBorder="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106" fillId="62" borderId="0" applyNumberFormat="0" applyBorder="0" applyAlignment="0" applyProtection="0"/>
    <xf numFmtId="0" fontId="49" fillId="74" borderId="0" applyNumberFormat="0" applyBorder="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49" fillId="79" borderId="0" applyNumberFormat="0" applyBorder="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49" fillId="3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49" fillId="49"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6" fillId="74"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106" fillId="46" borderId="0" applyNumberFormat="0" applyBorder="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49" fillId="46" borderId="0" applyNumberFormat="0" applyBorder="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49" fillId="46" borderId="0" applyNumberFormat="0" applyBorder="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6" fillId="74" borderId="0" applyNumberFormat="0" applyBorder="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49" fillId="49" borderId="0" applyNumberFormat="0" applyBorder="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45" fillId="0" borderId="0"/>
    <xf numFmtId="0" fontId="106" fillId="46" borderId="0" applyNumberFormat="0" applyBorder="0" applyAlignment="0" applyProtection="0"/>
    <xf numFmtId="0" fontId="49" fillId="49" borderId="0" applyNumberFormat="0" applyBorder="0" applyAlignment="0" applyProtection="0"/>
    <xf numFmtId="0" fontId="49" fillId="79" borderId="0" applyNumberFormat="0" applyBorder="0" applyAlignment="0" applyProtection="0"/>
    <xf numFmtId="0" fontId="49" fillId="49"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106" fillId="74" borderId="0" applyNumberFormat="0" applyBorder="0" applyAlignment="0" applyProtection="0"/>
    <xf numFmtId="0" fontId="49" fillId="79" borderId="0" applyNumberFormat="0" applyBorder="0" applyAlignment="0" applyProtection="0"/>
    <xf numFmtId="0" fontId="49" fillId="74" borderId="0" applyNumberFormat="0" applyBorder="0" applyAlignment="0" applyProtection="0"/>
    <xf numFmtId="0" fontId="49" fillId="46" borderId="0" applyNumberFormat="0" applyBorder="0" applyAlignment="0" applyProtection="0"/>
    <xf numFmtId="0" fontId="49" fillId="39" borderId="0" applyNumberFormat="0" applyBorder="0" applyAlignment="0" applyProtection="0"/>
    <xf numFmtId="0" fontId="49" fillId="136" borderId="0" applyNumberFormat="0" applyBorder="0" applyAlignment="0" applyProtection="0"/>
    <xf numFmtId="0" fontId="106" fillId="70" borderId="0" applyNumberFormat="0" applyBorder="0" applyAlignment="0" applyProtection="0"/>
    <xf numFmtId="0" fontId="106" fillId="62" borderId="0" applyNumberFormat="0" applyBorder="0" applyAlignment="0" applyProtection="0"/>
    <xf numFmtId="0" fontId="106" fillId="79" borderId="0" applyNumberFormat="0" applyBorder="0" applyAlignment="0" applyProtection="0"/>
    <xf numFmtId="0" fontId="106" fillId="49" borderId="0" applyNumberFormat="0" applyBorder="0" applyAlignment="0" applyProtection="0"/>
    <xf numFmtId="0" fontId="49" fillId="81" borderId="0" applyNumberFormat="0" applyBorder="0" applyAlignment="0" applyProtection="0"/>
    <xf numFmtId="0" fontId="24" fillId="4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45" fillId="0" borderId="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5"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30" fillId="0" borderId="15" applyNumberFormat="0" applyFill="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4" fillId="45"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105" fillId="81" borderId="17"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26" fillId="73"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3"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4" fillId="47"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7" borderId="10" applyNumberFormat="0" applyAlignment="0" applyProtection="0"/>
    <xf numFmtId="0" fontId="24" fillId="47" borderId="10" applyNumberFormat="0" applyAlignment="0" applyProtection="0"/>
    <xf numFmtId="0" fontId="105"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30" fillId="0" borderId="15" applyNumberFormat="0" applyFill="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7" borderId="10" applyNumberFormat="0" applyAlignment="0" applyProtection="0"/>
    <xf numFmtId="0" fontId="26" fillId="75"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05" fillId="81" borderId="17" applyNumberFormat="0" applyAlignment="0" applyProtection="0"/>
    <xf numFmtId="0" fontId="26" fillId="75"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6" fillId="73"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5"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5"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7" borderId="10" applyNumberFormat="0" applyAlignment="0" applyProtection="0"/>
    <xf numFmtId="0" fontId="30" fillId="0" borderId="15" applyNumberFormat="0" applyFill="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8" fillId="80" borderId="17" applyNumberFormat="0" applyFont="0" applyAlignment="0" applyProtection="0"/>
    <xf numFmtId="0" fontId="24" fillId="4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6" fillId="75"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3"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30" fillId="0" borderId="15" applyNumberFormat="0" applyFill="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3"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7"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105"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105" fillId="81" borderId="17" applyNumberFormat="0" applyAlignment="0" applyProtection="0"/>
    <xf numFmtId="0" fontId="18" fillId="80" borderId="17" applyNumberFormat="0" applyFont="0" applyAlignment="0" applyProtection="0"/>
    <xf numFmtId="0" fontId="25" fillId="74" borderId="11" applyNumberFormat="0" applyAlignment="0" applyProtection="0"/>
    <xf numFmtId="0" fontId="105" fillId="81" borderId="17" applyNumberForma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18" fillId="81" borderId="17" applyNumberFormat="0" applyAlignment="0" applyProtection="0"/>
    <xf numFmtId="0" fontId="30" fillId="0" borderId="15" applyNumberFormat="0" applyFill="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5" borderId="11"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3"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05"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3"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0" borderId="17" applyNumberFormat="0" applyFont="0" applyAlignment="0" applyProtection="0"/>
    <xf numFmtId="0" fontId="105" fillId="81" borderId="17" applyNumberFormat="0" applyAlignment="0" applyProtection="0"/>
    <xf numFmtId="0" fontId="30" fillId="0" borderId="15" applyNumberFormat="0" applyFill="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18" fillId="81" borderId="17" applyNumberFormat="0" applyAlignment="0" applyProtection="0"/>
    <xf numFmtId="0" fontId="18" fillId="80" borderId="17" applyNumberFormat="0" applyFon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18" fillId="81" borderId="17"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18" fillId="81" borderId="17"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18" fillId="81" borderId="17"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3"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6" fillId="74"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4" fillId="47" borderId="10" applyNumberFormat="0" applyAlignment="0" applyProtection="0"/>
    <xf numFmtId="0" fontId="24" fillId="45" borderId="10" applyNumberFormat="0" applyAlignment="0" applyProtection="0"/>
    <xf numFmtId="0" fontId="24" fillId="47"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4" fillId="45"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6" fillId="73"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6" fillId="73" borderId="10" applyNumberFormat="0" applyAlignment="0" applyProtection="0"/>
    <xf numFmtId="0" fontId="24" fillId="45"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3" borderId="11" applyNumberFormat="0" applyAlignment="0" applyProtection="0"/>
    <xf numFmtId="0" fontId="25" fillId="74" borderId="11"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3"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6" fillId="75"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5" fillId="73" borderId="11" applyNumberFormat="0" applyAlignment="0" applyProtection="0"/>
    <xf numFmtId="0" fontId="25" fillId="74" borderId="11" applyNumberFormat="0" applyAlignment="0" applyProtection="0"/>
    <xf numFmtId="0" fontId="24" fillId="46"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18" fillId="80" borderId="17" applyNumberFormat="0" applyFont="0" applyAlignment="0" applyProtection="0"/>
    <xf numFmtId="0" fontId="24" fillId="45" borderId="10"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7"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5" fillId="73" borderId="11" applyNumberFormat="0" applyAlignment="0" applyProtection="0"/>
    <xf numFmtId="0" fontId="30" fillId="0" borderId="15" applyNumberFormat="0" applyFill="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7" borderId="10" applyNumberFormat="0" applyAlignment="0" applyProtection="0"/>
    <xf numFmtId="0" fontId="105" fillId="81" borderId="17" applyNumberFormat="0" applyAlignment="0" applyProtection="0"/>
    <xf numFmtId="0" fontId="24" fillId="47" borderId="10" applyNumberFormat="0" applyAlignment="0" applyProtection="0"/>
    <xf numFmtId="0" fontId="26" fillId="74" borderId="10" applyNumberFormat="0" applyAlignment="0" applyProtection="0"/>
    <xf numFmtId="0" fontId="18" fillId="81" borderId="17" applyNumberFormat="0" applyAlignment="0" applyProtection="0"/>
    <xf numFmtId="0" fontId="18"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4" fillId="46" borderId="10" applyNumberFormat="0" applyAlignment="0" applyProtection="0"/>
    <xf numFmtId="0" fontId="24" fillId="45"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18"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5" borderId="10"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3" borderId="11" applyNumberFormat="0" applyAlignment="0" applyProtection="0"/>
    <xf numFmtId="0" fontId="26" fillId="74" borderId="10"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3"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18" fillId="81" borderId="17"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105" fillId="81" borderId="17"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7"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6" fillId="74"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7" borderId="10" applyNumberFormat="0" applyAlignment="0" applyProtection="0"/>
    <xf numFmtId="0" fontId="25" fillId="74" borderId="11" applyNumberFormat="0" applyAlignment="0" applyProtection="0"/>
    <xf numFmtId="0" fontId="24" fillId="45" borderId="10" applyNumberFormat="0" applyAlignment="0" applyProtection="0"/>
    <xf numFmtId="0" fontId="26" fillId="74" borderId="10" applyNumberFormat="0" applyAlignment="0" applyProtection="0"/>
    <xf numFmtId="0" fontId="25" fillId="74" borderId="11" applyNumberFormat="0" applyAlignment="0" applyProtection="0"/>
    <xf numFmtId="0" fontId="105" fillId="81" borderId="17" applyNumberFormat="0" applyAlignment="0" applyProtection="0"/>
    <xf numFmtId="0" fontId="24" fillId="46" borderId="10" applyNumberFormat="0" applyAlignment="0" applyProtection="0"/>
    <xf numFmtId="0" fontId="24" fillId="47"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7"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3" borderId="11" applyNumberFormat="0" applyAlignment="0" applyProtection="0"/>
    <xf numFmtId="0" fontId="105" fillId="81" borderId="17" applyNumberFormat="0" applyAlignment="0" applyProtection="0"/>
    <xf numFmtId="0" fontId="25" fillId="75"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5" borderId="10" applyNumberFormat="0" applyAlignment="0" applyProtection="0"/>
    <xf numFmtId="0" fontId="26" fillId="75" borderId="10" applyNumberFormat="0" applyAlignment="0" applyProtection="0"/>
    <xf numFmtId="0" fontId="25" fillId="73" borderId="11"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5" borderId="10" applyNumberFormat="0" applyAlignment="0" applyProtection="0"/>
    <xf numFmtId="0" fontId="25" fillId="74" borderId="11" applyNumberFormat="0" applyAlignment="0" applyProtection="0"/>
    <xf numFmtId="0" fontId="24" fillId="46" borderId="10" applyNumberFormat="0" applyAlignment="0" applyProtection="0"/>
    <xf numFmtId="0" fontId="18" fillId="81" borderId="17" applyNumberFormat="0" applyAlignment="0" applyProtection="0"/>
    <xf numFmtId="0" fontId="30" fillId="0" borderId="15" applyNumberFormat="0" applyFill="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5" fillId="74" borderId="11" applyNumberFormat="0" applyAlignment="0" applyProtection="0"/>
    <xf numFmtId="0" fontId="24" fillId="46"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6" fillId="75" borderId="10" applyNumberFormat="0" applyAlignment="0" applyProtection="0"/>
    <xf numFmtId="0" fontId="26" fillId="73"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25" fillId="73" borderId="11" applyNumberFormat="0" applyAlignment="0" applyProtection="0"/>
    <xf numFmtId="0" fontId="18"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24" fillId="47" borderId="10" applyNumberFormat="0" applyAlignment="0" applyProtection="0"/>
    <xf numFmtId="0" fontId="105" fillId="81" borderId="17"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5" fillId="73"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4" fillId="46" borderId="10" applyNumberFormat="0" applyAlignment="0" applyProtection="0"/>
    <xf numFmtId="0" fontId="30" fillId="0" borderId="15" applyNumberFormat="0" applyFill="0" applyAlignment="0" applyProtection="0"/>
    <xf numFmtId="0" fontId="18" fillId="80" borderId="17" applyNumberFormat="0" applyFont="0" applyAlignment="0" applyProtection="0"/>
    <xf numFmtId="0" fontId="25" fillId="74" borderId="11" applyNumberFormat="0" applyAlignment="0" applyProtection="0"/>
    <xf numFmtId="0" fontId="18" fillId="80" borderId="17" applyNumberFormat="0" applyFont="0" applyAlignment="0" applyProtection="0"/>
    <xf numFmtId="0" fontId="105"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6" fillId="75" borderId="10" applyNumberFormat="0" applyAlignment="0" applyProtection="0"/>
    <xf numFmtId="0" fontId="26" fillId="74" borderId="10" applyNumberFormat="0" applyAlignment="0" applyProtection="0"/>
    <xf numFmtId="0" fontId="18" fillId="81" borderId="17"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3"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18"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4" fillId="47"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24" fillId="45" borderId="10"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105" fillId="81" borderId="17" applyNumberForma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7"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6" fillId="74" borderId="10" applyNumberFormat="0" applyAlignment="0" applyProtection="0"/>
    <xf numFmtId="0" fontId="30" fillId="0" borderId="15" applyNumberFormat="0" applyFill="0" applyAlignment="0" applyProtection="0"/>
    <xf numFmtId="0" fontId="30" fillId="0" borderId="15" applyNumberFormat="0" applyFill="0" applyAlignment="0" applyProtection="0"/>
    <xf numFmtId="0" fontId="25" fillId="74" borderId="11"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3" borderId="11" applyNumberFormat="0" applyAlignment="0" applyProtection="0"/>
    <xf numFmtId="0" fontId="24" fillId="45" borderId="10"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18" fillId="81" borderId="17" applyNumberFormat="0" applyAlignment="0" applyProtection="0"/>
    <xf numFmtId="0" fontId="25" fillId="73"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5" borderId="11"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7" borderId="10" applyNumberFormat="0" applyAlignment="0" applyProtection="0"/>
    <xf numFmtId="0" fontId="18" fillId="81" borderId="17"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5" borderId="10" applyNumberFormat="0" applyAlignment="0" applyProtection="0"/>
    <xf numFmtId="0" fontId="25" fillId="75"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6" fillId="75"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6" fillId="75" borderId="10" applyNumberFormat="0" applyAlignment="0" applyProtection="0"/>
    <xf numFmtId="0" fontId="25" fillId="74" borderId="11" applyNumberFormat="0" applyAlignment="0" applyProtection="0"/>
    <xf numFmtId="0" fontId="26" fillId="75"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30" fillId="0" borderId="15" applyNumberFormat="0" applyFill="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5" borderId="10" applyNumberFormat="0" applyAlignment="0" applyProtection="0"/>
    <xf numFmtId="0" fontId="26" fillId="74"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6" fillId="75"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5" borderId="11" applyNumberFormat="0" applyAlignment="0" applyProtection="0"/>
    <xf numFmtId="0" fontId="105" fillId="81" borderId="17" applyNumberFormat="0" applyAlignment="0" applyProtection="0"/>
    <xf numFmtId="0" fontId="25" fillId="74" borderId="11" applyNumberFormat="0" applyAlignment="0" applyProtection="0"/>
    <xf numFmtId="0" fontId="18"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105" fillId="81" borderId="17"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18"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4" fillId="46" borderId="10" applyNumberFormat="0" applyAlignment="0" applyProtection="0"/>
    <xf numFmtId="0" fontId="25" fillId="75" borderId="11" applyNumberFormat="0" applyAlignment="0" applyProtection="0"/>
    <xf numFmtId="0" fontId="18" fillId="81" borderId="17"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5" borderId="10" applyNumberFormat="0" applyAlignment="0" applyProtection="0"/>
    <xf numFmtId="0" fontId="26" fillId="74" borderId="10"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30" fillId="0" borderId="15" applyNumberFormat="0" applyFill="0" applyAlignment="0" applyProtection="0"/>
    <xf numFmtId="0" fontId="26" fillId="74" borderId="10" applyNumberFormat="0" applyAlignment="0" applyProtection="0"/>
    <xf numFmtId="0" fontId="26" fillId="75"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5" fillId="73" borderId="11" applyNumberFormat="0" applyAlignment="0" applyProtection="0"/>
    <xf numFmtId="0" fontId="24" fillId="46" borderId="10" applyNumberFormat="0" applyAlignment="0" applyProtection="0"/>
    <xf numFmtId="0" fontId="105" fillId="81" borderId="17" applyNumberFormat="0" applyAlignment="0" applyProtection="0"/>
    <xf numFmtId="0" fontId="24" fillId="46" borderId="10" applyNumberFormat="0" applyAlignment="0" applyProtection="0"/>
    <xf numFmtId="0" fontId="105" fillId="81" borderId="17" applyNumberFormat="0" applyAlignment="0" applyProtection="0"/>
    <xf numFmtId="0" fontId="26" fillId="73"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7" borderId="10" applyNumberFormat="0" applyAlignment="0" applyProtection="0"/>
    <xf numFmtId="0" fontId="105" fillId="81" borderId="17" applyNumberFormat="0" applyAlignment="0" applyProtection="0"/>
    <xf numFmtId="0" fontId="25" fillId="75"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5" fillId="73" borderId="11"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7"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7"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5" borderId="10" applyNumberFormat="0" applyAlignment="0" applyProtection="0"/>
    <xf numFmtId="0" fontId="24" fillId="46" borderId="10"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105" fillId="81" borderId="17"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105" fillId="81" borderId="17" applyNumberFormat="0" applyAlignment="0" applyProtection="0"/>
    <xf numFmtId="0" fontId="18" fillId="80" borderId="17" applyNumberFormat="0" applyFont="0" applyAlignment="0" applyProtection="0"/>
    <xf numFmtId="0" fontId="18" fillId="80" borderId="17" applyNumberFormat="0" applyFon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8" fillId="81" borderId="17" applyNumberFormat="0" applyAlignment="0" applyProtection="0"/>
    <xf numFmtId="0" fontId="24" fillId="46" borderId="10" applyNumberFormat="0" applyAlignment="0" applyProtection="0"/>
    <xf numFmtId="0" fontId="24" fillId="46" borderId="10" applyNumberFormat="0" applyAlignment="0" applyProtection="0"/>
    <xf numFmtId="0" fontId="24" fillId="45" borderId="10"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6" fillId="74" borderId="10" applyNumberFormat="0" applyAlignment="0" applyProtection="0"/>
    <xf numFmtId="0" fontId="26" fillId="74" borderId="10" applyNumberFormat="0" applyAlignment="0" applyProtection="0"/>
    <xf numFmtId="0" fontId="24" fillId="45" borderId="10"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5" borderId="10" applyNumberFormat="0" applyAlignment="0" applyProtection="0"/>
    <xf numFmtId="0" fontId="26" fillId="74" borderId="10" applyNumberFormat="0" applyAlignment="0" applyProtection="0"/>
    <xf numFmtId="0" fontId="25" fillId="74" borderId="11" applyNumberFormat="0" applyAlignment="0" applyProtection="0"/>
    <xf numFmtId="0" fontId="24" fillId="47"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5" borderId="11" applyNumberFormat="0" applyAlignment="0" applyProtection="0"/>
    <xf numFmtId="0" fontId="26" fillId="73" borderId="10" applyNumberFormat="0" applyAlignment="0" applyProtection="0"/>
    <xf numFmtId="0" fontId="25" fillId="74" borderId="11" applyNumberFormat="0" applyAlignment="0" applyProtection="0"/>
    <xf numFmtId="0" fontId="24" fillId="47" borderId="10" applyNumberFormat="0" applyAlignment="0" applyProtection="0"/>
    <xf numFmtId="0" fontId="105"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105" fillId="81" borderId="17"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3" borderId="10" applyNumberFormat="0" applyAlignment="0" applyProtection="0"/>
    <xf numFmtId="0" fontId="25" fillId="74" borderId="11" applyNumberFormat="0" applyAlignment="0" applyProtection="0"/>
    <xf numFmtId="0" fontId="25" fillId="75" borderId="11" applyNumberFormat="0" applyAlignment="0" applyProtection="0"/>
    <xf numFmtId="0" fontId="24" fillId="46"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5" fillId="74" borderId="11" applyNumberFormat="0" applyAlignment="0" applyProtection="0"/>
    <xf numFmtId="0" fontId="25" fillId="74" borderId="11" applyNumberFormat="0" applyAlignment="0" applyProtection="0"/>
    <xf numFmtId="0" fontId="26" fillId="75" borderId="10"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18" fillId="80" borderId="17" applyNumberFormat="0" applyFont="0" applyAlignment="0" applyProtection="0"/>
    <xf numFmtId="0" fontId="24" fillId="46" borderId="10"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18" fillId="81" borderId="17" applyNumberFormat="0" applyAlignment="0" applyProtection="0"/>
    <xf numFmtId="0" fontId="26" fillId="74" borderId="10"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1" borderId="17" applyNumberFormat="0" applyAlignment="0" applyProtection="0"/>
    <xf numFmtId="0" fontId="26" fillId="75" borderId="10" applyNumberFormat="0" applyAlignment="0" applyProtection="0"/>
    <xf numFmtId="0" fontId="26" fillId="74" borderId="10" applyNumberFormat="0" applyAlignment="0" applyProtection="0"/>
    <xf numFmtId="0" fontId="105" fillId="81" borderId="17" applyNumberFormat="0" applyAlignment="0" applyProtection="0"/>
    <xf numFmtId="0" fontId="24" fillId="46" borderId="10" applyNumberFormat="0" applyAlignment="0" applyProtection="0"/>
    <xf numFmtId="0" fontId="26" fillId="74" borderId="10" applyNumberFormat="0" applyAlignment="0" applyProtection="0"/>
    <xf numFmtId="0" fontId="25" fillId="75" borderId="11" applyNumberFormat="0" applyAlignment="0" applyProtection="0"/>
    <xf numFmtId="0" fontId="26" fillId="74" borderId="10" applyNumberFormat="0" applyAlignment="0" applyProtection="0"/>
    <xf numFmtId="0" fontId="26" fillId="73" borderId="10" applyNumberFormat="0" applyAlignment="0" applyProtection="0"/>
    <xf numFmtId="0" fontId="25" fillId="74" borderId="11" applyNumberFormat="0" applyAlignment="0" applyProtection="0"/>
    <xf numFmtId="0" fontId="25" fillId="74" borderId="11" applyNumberFormat="0" applyAlignment="0" applyProtection="0"/>
    <xf numFmtId="0" fontId="18" fillId="80" borderId="17" applyNumberFormat="0" applyFont="0" applyAlignment="0" applyProtection="0"/>
    <xf numFmtId="0" fontId="24" fillId="46" borderId="10" applyNumberFormat="0" applyAlignment="0" applyProtection="0"/>
    <xf numFmtId="0" fontId="18" fillId="80" borderId="17" applyNumberFormat="0" applyFont="0" applyAlignment="0" applyProtection="0"/>
    <xf numFmtId="0" fontId="26" fillId="74" borderId="10" applyNumberFormat="0" applyAlignment="0" applyProtection="0"/>
    <xf numFmtId="0" fontId="25" fillId="75"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6" fillId="74" borderId="10" applyNumberFormat="0" applyAlignment="0" applyProtection="0"/>
    <xf numFmtId="0" fontId="24" fillId="46" borderId="10" applyNumberFormat="0" applyAlignment="0" applyProtection="0"/>
    <xf numFmtId="0" fontId="25" fillId="75" borderId="11" applyNumberFormat="0" applyAlignment="0" applyProtection="0"/>
    <xf numFmtId="0" fontId="25" fillId="74" borderId="11" applyNumberFormat="0" applyAlignment="0" applyProtection="0"/>
    <xf numFmtId="0" fontId="24" fillId="46" borderId="10" applyNumberFormat="0" applyAlignment="0" applyProtection="0"/>
    <xf numFmtId="0" fontId="26" fillId="74" borderId="10" applyNumberFormat="0" applyAlignment="0" applyProtection="0"/>
    <xf numFmtId="0" fontId="24" fillId="46" borderId="10" applyNumberFormat="0" applyAlignment="0" applyProtection="0"/>
    <xf numFmtId="0" fontId="18" fillId="81" borderId="17" applyNumberFormat="0" applyAlignment="0" applyProtection="0"/>
    <xf numFmtId="0" fontId="24" fillId="46" borderId="10" applyNumberFormat="0" applyAlignment="0" applyProtection="0"/>
    <xf numFmtId="0" fontId="25" fillId="74" borderId="11" applyNumberFormat="0" applyAlignment="0" applyProtection="0"/>
    <xf numFmtId="0" fontId="25" fillId="75"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4" fillId="46" borderId="10" applyNumberFormat="0" applyAlignment="0" applyProtection="0"/>
    <xf numFmtId="0" fontId="25" fillId="74" borderId="11" applyNumberFormat="0" applyAlignment="0" applyProtection="0"/>
    <xf numFmtId="0" fontId="25" fillId="74" borderId="11" applyNumberFormat="0" applyAlignment="0" applyProtection="0"/>
    <xf numFmtId="0" fontId="25" fillId="74" borderId="11" applyNumberFormat="0" applyAlignment="0" applyProtection="0"/>
    <xf numFmtId="0" fontId="26" fillId="74" borderId="10" applyNumberFormat="0" applyAlignment="0" applyProtection="0"/>
    <xf numFmtId="0" fontId="26" fillId="74" borderId="10" applyNumberFormat="0" applyAlignment="0" applyProtection="0"/>
    <xf numFmtId="0" fontId="26" fillId="74" borderId="10" applyNumberFormat="0" applyAlignment="0" applyProtection="0"/>
    <xf numFmtId="0" fontId="105" fillId="81" borderId="17" applyNumberFormat="0" applyAlignment="0" applyProtection="0"/>
    <xf numFmtId="0" fontId="26" fillId="74" borderId="10" applyNumberFormat="0" applyAlignment="0" applyProtection="0"/>
    <xf numFmtId="0" fontId="105" fillId="81" borderId="17" applyNumberFormat="0" applyAlignment="0" applyProtection="0"/>
    <xf numFmtId="0" fontId="39" fillId="0" borderId="0">
      <alignment horizontal="center"/>
    </xf>
    <xf numFmtId="0" fontId="107" fillId="0" borderId="0"/>
    <xf numFmtId="0" fontId="107" fillId="0" borderId="0"/>
    <xf numFmtId="0" fontId="107" fillId="0" borderId="0"/>
  </cellStyleXfs>
  <cellXfs count="166">
    <xf numFmtId="0" fontId="0" fillId="0" borderId="0" xfId="0"/>
    <xf numFmtId="0" fontId="48" fillId="0" borderId="33" xfId="10237" applyFont="1" applyBorder="1" applyAlignment="1">
      <alignment horizontal="left" vertical="top" wrapText="1"/>
    </xf>
    <xf numFmtId="0" fontId="48" fillId="0" borderId="33" xfId="10237" applyFont="1" applyBorder="1" applyAlignment="1">
      <alignment horizontal="center" vertical="top" wrapText="1"/>
    </xf>
    <xf numFmtId="2" fontId="20" fillId="0" borderId="0" xfId="0" applyNumberFormat="1" applyFont="1" applyFill="1" applyBorder="1" applyAlignment="1">
      <alignment vertical="top" wrapText="1"/>
    </xf>
    <xf numFmtId="0" fontId="48" fillId="0" borderId="0" xfId="0" applyFont="1" applyAlignment="1">
      <alignment vertical="top"/>
    </xf>
    <xf numFmtId="0" fontId="48" fillId="0" borderId="0" xfId="0" applyFont="1" applyAlignment="1">
      <alignment horizontal="right" vertical="top"/>
    </xf>
    <xf numFmtId="0" fontId="48" fillId="0" borderId="32" xfId="0" applyFont="1" applyBorder="1" applyAlignment="1">
      <alignment horizontal="left" vertical="top"/>
    </xf>
    <xf numFmtId="0" fontId="109" fillId="0" borderId="0" xfId="0" applyFont="1" applyAlignment="1">
      <alignment horizontal="left" vertical="top"/>
    </xf>
    <xf numFmtId="4" fontId="48" fillId="0" borderId="34" xfId="10237" applyNumberFormat="1" applyFont="1" applyBorder="1" applyAlignment="1">
      <alignment horizontal="center" vertical="top" wrapText="1"/>
    </xf>
    <xf numFmtId="0" fontId="48" fillId="0" borderId="32" xfId="0" applyFont="1" applyBorder="1" applyAlignment="1">
      <alignment vertical="top"/>
    </xf>
    <xf numFmtId="0" fontId="109" fillId="0" borderId="0" xfId="0" applyFont="1" applyAlignment="1">
      <alignment vertical="top"/>
    </xf>
    <xf numFmtId="0" fontId="48" fillId="0" borderId="0" xfId="0" applyFont="1" applyAlignment="1">
      <alignment horizontal="left" vertical="top" wrapText="1"/>
    </xf>
    <xf numFmtId="0" fontId="48" fillId="0" borderId="0" xfId="0" applyFont="1" applyFill="1" applyAlignment="1">
      <alignment vertical="top" wrapText="1"/>
    </xf>
    <xf numFmtId="2" fontId="20" fillId="0" borderId="0" xfId="0" applyNumberFormat="1" applyFont="1" applyFill="1" applyAlignment="1" applyProtection="1">
      <alignment horizontal="left" vertical="top" wrapText="1"/>
      <protection locked="0"/>
    </xf>
    <xf numFmtId="2" fontId="20" fillId="0" borderId="0" xfId="0" applyNumberFormat="1" applyFont="1" applyFill="1" applyAlignment="1" applyProtection="1">
      <alignment horizontal="center" vertical="top"/>
      <protection locked="0"/>
    </xf>
    <xf numFmtId="0" fontId="20" fillId="0" borderId="0" xfId="0" applyNumberFormat="1" applyFont="1" applyFill="1" applyAlignment="1" applyProtection="1">
      <alignment horizontal="center" vertical="top"/>
      <protection locked="0"/>
    </xf>
    <xf numFmtId="0" fontId="48" fillId="0" borderId="33" xfId="10237" applyFont="1" applyBorder="1" applyAlignment="1">
      <alignment vertical="top" wrapText="1"/>
    </xf>
    <xf numFmtId="0" fontId="0" fillId="0" borderId="0" xfId="0" applyAlignment="1">
      <alignment vertical="top"/>
    </xf>
    <xf numFmtId="0" fontId="110" fillId="0" borderId="33" xfId="0" applyFont="1" applyBorder="1" applyAlignment="1">
      <alignment vertical="top" wrapText="1"/>
    </xf>
    <xf numFmtId="0" fontId="110" fillId="0" borderId="0" xfId="0" applyFont="1" applyBorder="1" applyAlignment="1">
      <alignment vertical="top" wrapText="1"/>
    </xf>
    <xf numFmtId="0" fontId="112" fillId="0" borderId="33" xfId="10237" applyFont="1" applyBorder="1" applyAlignment="1">
      <alignment vertical="top" wrapText="1" shrinkToFit="1"/>
    </xf>
    <xf numFmtId="0" fontId="112" fillId="0" borderId="33" xfId="0" applyFont="1" applyBorder="1" applyAlignment="1">
      <alignment vertical="top" shrinkToFit="1"/>
    </xf>
    <xf numFmtId="0" fontId="113" fillId="0" borderId="33" xfId="0" applyFont="1" applyFill="1" applyBorder="1" applyAlignment="1">
      <alignment vertical="top" shrinkToFit="1"/>
    </xf>
    <xf numFmtId="0" fontId="112" fillId="0" borderId="33" xfId="0" applyFont="1" applyFill="1" applyBorder="1" applyAlignment="1">
      <alignment vertical="top" wrapText="1" shrinkToFit="1"/>
    </xf>
    <xf numFmtId="0" fontId="112" fillId="0" borderId="33" xfId="0" applyFont="1" applyFill="1" applyBorder="1" applyAlignment="1">
      <alignment horizontal="center" vertical="top" shrinkToFit="1"/>
    </xf>
    <xf numFmtId="0" fontId="112" fillId="0" borderId="33" xfId="0" applyFont="1" applyBorder="1" applyAlignment="1">
      <alignment vertical="top" wrapText="1" shrinkToFit="1"/>
    </xf>
    <xf numFmtId="0" fontId="114" fillId="0" borderId="33" xfId="0" applyFont="1" applyBorder="1" applyAlignment="1">
      <alignment vertical="top" shrinkToFit="1"/>
    </xf>
    <xf numFmtId="0" fontId="115" fillId="0" borderId="33" xfId="158" applyFont="1" applyFill="1" applyBorder="1" applyAlignment="1">
      <alignment vertical="top" shrinkToFit="1"/>
    </xf>
    <xf numFmtId="0" fontId="113" fillId="0" borderId="33" xfId="158" applyFont="1" applyFill="1" applyBorder="1" applyAlignment="1" applyProtection="1">
      <alignment horizontal="left" vertical="top" wrapText="1" shrinkToFit="1"/>
      <protection locked="0"/>
    </xf>
    <xf numFmtId="0" fontId="112" fillId="0" borderId="33" xfId="158" applyFont="1" applyFill="1" applyBorder="1" applyAlignment="1">
      <alignment vertical="top" wrapText="1" shrinkToFit="1"/>
    </xf>
    <xf numFmtId="4" fontId="112" fillId="0" borderId="33" xfId="0" applyNumberFormat="1" applyFont="1" applyFill="1" applyBorder="1" applyAlignment="1">
      <alignment horizontal="center" vertical="top" shrinkToFit="1"/>
    </xf>
    <xf numFmtId="0" fontId="116" fillId="0" borderId="33" xfId="158" applyFont="1" applyFill="1" applyBorder="1" applyAlignment="1" applyProtection="1">
      <alignment horizontal="center" vertical="top" wrapText="1" shrinkToFit="1"/>
      <protection locked="0"/>
    </xf>
    <xf numFmtId="0" fontId="112" fillId="140" borderId="33" xfId="158" applyFont="1" applyFill="1" applyBorder="1" applyAlignment="1" applyProtection="1">
      <alignment horizontal="left" vertical="top" wrapText="1" shrinkToFit="1"/>
      <protection locked="0"/>
    </xf>
    <xf numFmtId="2" fontId="112" fillId="0" borderId="33" xfId="158" applyNumberFormat="1" applyFont="1" applyFill="1" applyBorder="1" applyAlignment="1">
      <alignment vertical="top" wrapText="1" shrinkToFit="1"/>
    </xf>
    <xf numFmtId="4" fontId="112" fillId="140" borderId="33" xfId="0" applyNumberFormat="1" applyFont="1" applyFill="1" applyBorder="1" applyAlignment="1">
      <alignment horizontal="center" vertical="top" shrinkToFit="1"/>
    </xf>
    <xf numFmtId="0" fontId="112" fillId="140" borderId="33" xfId="158" applyFont="1" applyFill="1" applyBorder="1" applyAlignment="1">
      <alignment horizontal="left" vertical="top" wrapText="1" shrinkToFit="1"/>
    </xf>
    <xf numFmtId="0" fontId="116" fillId="0" borderId="33" xfId="158" applyFont="1" applyFill="1" applyBorder="1" applyAlignment="1">
      <alignment horizontal="center" vertical="top" wrapText="1" shrinkToFit="1"/>
    </xf>
    <xf numFmtId="0" fontId="113" fillId="0" borderId="33" xfId="158" applyFont="1" applyFill="1" applyBorder="1" applyAlignment="1">
      <alignment horizontal="left" vertical="top" wrapText="1" shrinkToFit="1"/>
    </xf>
    <xf numFmtId="0" fontId="112" fillId="0" borderId="33" xfId="158" applyFont="1" applyFill="1" applyBorder="1" applyAlignment="1">
      <alignment horizontal="left" vertical="top" wrapText="1" shrinkToFit="1"/>
    </xf>
    <xf numFmtId="0" fontId="112" fillId="0" borderId="33" xfId="158" applyFont="1" applyFill="1" applyBorder="1" applyAlignment="1" applyProtection="1">
      <alignment horizontal="left" vertical="top" wrapText="1" shrinkToFit="1"/>
      <protection locked="0"/>
    </xf>
    <xf numFmtId="2" fontId="112" fillId="0" borderId="33" xfId="0" applyNumberFormat="1" applyFont="1" applyFill="1" applyBorder="1" applyAlignment="1">
      <alignment horizontal="center" vertical="top" shrinkToFit="1"/>
    </xf>
    <xf numFmtId="2" fontId="115" fillId="0" borderId="33" xfId="0" applyNumberFormat="1" applyFont="1" applyFill="1" applyBorder="1" applyAlignment="1">
      <alignment horizontal="center" vertical="top" shrinkToFit="1"/>
    </xf>
    <xf numFmtId="0" fontId="112" fillId="0" borderId="33" xfId="0" applyFont="1" applyFill="1" applyBorder="1" applyAlignment="1">
      <alignment vertical="top" shrinkToFit="1"/>
    </xf>
    <xf numFmtId="4" fontId="112" fillId="0" borderId="33" xfId="0" applyNumberFormat="1" applyFont="1" applyFill="1" applyBorder="1" applyAlignment="1">
      <alignment horizontal="center" vertical="top" wrapText="1" shrinkToFit="1"/>
    </xf>
    <xf numFmtId="4" fontId="115" fillId="0" borderId="33" xfId="0" applyNumberFormat="1" applyFont="1" applyFill="1" applyBorder="1" applyAlignment="1">
      <alignment horizontal="center" vertical="top" shrinkToFit="1"/>
    </xf>
    <xf numFmtId="0" fontId="112" fillId="140" borderId="33" xfId="158" applyFont="1" applyFill="1" applyBorder="1" applyAlignment="1">
      <alignment vertical="top" wrapText="1" shrinkToFit="1"/>
    </xf>
    <xf numFmtId="0" fontId="112" fillId="0" borderId="33" xfId="0" applyFont="1" applyFill="1" applyBorder="1" applyAlignment="1">
      <alignment horizontal="left" vertical="top" shrinkToFit="1"/>
    </xf>
    <xf numFmtId="0" fontId="112" fillId="0" borderId="33" xfId="0" applyFont="1" applyFill="1" applyBorder="1" applyAlignment="1" applyProtection="1">
      <alignment horizontal="left" vertical="top" wrapText="1" shrinkToFit="1"/>
      <protection locked="0"/>
    </xf>
    <xf numFmtId="2" fontId="112" fillId="0" borderId="33" xfId="0" applyNumberFormat="1" applyFont="1" applyFill="1" applyBorder="1" applyAlignment="1">
      <alignment vertical="top" wrapText="1" shrinkToFit="1"/>
    </xf>
    <xf numFmtId="2" fontId="116" fillId="0" borderId="33" xfId="158" applyNumberFormat="1" applyFont="1" applyFill="1" applyBorder="1" applyAlignment="1" applyProtection="1">
      <alignment horizontal="center" vertical="top" wrapText="1" shrinkToFit="1"/>
      <protection locked="0"/>
    </xf>
    <xf numFmtId="0" fontId="112" fillId="140" borderId="33" xfId="0" applyFont="1" applyFill="1" applyBorder="1" applyAlignment="1">
      <alignment vertical="top" shrinkToFit="1"/>
    </xf>
    <xf numFmtId="0" fontId="114" fillId="140" borderId="33" xfId="0" applyFont="1" applyFill="1" applyBorder="1" applyAlignment="1">
      <alignment vertical="top" shrinkToFit="1"/>
    </xf>
    <xf numFmtId="2" fontId="112" fillId="0" borderId="33" xfId="158" applyNumberFormat="1" applyFont="1" applyFill="1" applyBorder="1" applyAlignment="1">
      <alignment horizontal="left" vertical="top" wrapText="1" shrinkToFit="1"/>
    </xf>
    <xf numFmtId="0" fontId="112" fillId="0" borderId="33" xfId="158" applyFont="1" applyFill="1" applyBorder="1" applyAlignment="1" applyProtection="1">
      <alignment vertical="top" wrapText="1" shrinkToFit="1"/>
      <protection locked="0"/>
    </xf>
    <xf numFmtId="2" fontId="116" fillId="0" borderId="33" xfId="0" applyNumberFormat="1" applyFont="1" applyFill="1" applyBorder="1" applyAlignment="1" applyProtection="1">
      <alignment horizontal="center" vertical="top" wrapText="1" shrinkToFit="1"/>
      <protection locked="0"/>
    </xf>
    <xf numFmtId="0" fontId="112" fillId="0" borderId="33" xfId="147" applyFont="1" applyFill="1" applyBorder="1" applyAlignment="1">
      <alignment horizontal="left" vertical="top" wrapText="1" shrinkToFit="1"/>
    </xf>
    <xf numFmtId="0" fontId="112" fillId="0" borderId="33" xfId="0" applyFont="1" applyFill="1" applyBorder="1" applyAlignment="1">
      <alignment horizontal="center" vertical="top" wrapText="1" shrinkToFit="1"/>
    </xf>
    <xf numFmtId="0" fontId="112" fillId="0" borderId="33" xfId="0" applyFont="1" applyFill="1" applyBorder="1" applyAlignment="1">
      <alignment horizontal="left" vertical="top" wrapText="1" shrinkToFit="1"/>
    </xf>
    <xf numFmtId="2" fontId="116" fillId="0" borderId="33" xfId="0" applyNumberFormat="1" applyFont="1" applyFill="1" applyBorder="1" applyAlignment="1">
      <alignment horizontal="center" vertical="top" shrinkToFit="1"/>
    </xf>
    <xf numFmtId="0" fontId="113" fillId="0" borderId="33" xfId="158" applyFont="1" applyFill="1" applyBorder="1" applyAlignment="1">
      <alignment vertical="top" wrapText="1" shrinkToFit="1"/>
    </xf>
    <xf numFmtId="0" fontId="113" fillId="0" borderId="33" xfId="0" applyFont="1" applyFill="1" applyBorder="1" applyAlignment="1">
      <alignment horizontal="left" vertical="top" wrapText="1" shrinkToFit="1"/>
    </xf>
    <xf numFmtId="4" fontId="118" fillId="0" borderId="33" xfId="0" applyNumberFormat="1" applyFont="1" applyFill="1" applyBorder="1" applyAlignment="1">
      <alignment horizontal="center" vertical="top" wrapText="1" shrinkToFit="1"/>
    </xf>
    <xf numFmtId="0" fontId="113" fillId="0" borderId="33" xfId="0" applyFont="1" applyFill="1" applyBorder="1" applyAlignment="1">
      <alignment vertical="top" wrapText="1" shrinkToFit="1"/>
    </xf>
    <xf numFmtId="16" fontId="112" fillId="0" borderId="33" xfId="158" applyNumberFormat="1" applyFont="1" applyFill="1" applyBorder="1" applyAlignment="1" applyProtection="1">
      <alignment horizontal="left" vertical="top" wrapText="1" shrinkToFit="1"/>
      <protection locked="0"/>
    </xf>
    <xf numFmtId="0" fontId="118" fillId="0" borderId="33" xfId="0" applyFont="1" applyFill="1" applyBorder="1" applyAlignment="1">
      <alignment horizontal="left" vertical="top" wrapText="1" shrinkToFit="1"/>
    </xf>
    <xf numFmtId="0" fontId="118" fillId="0" borderId="33" xfId="0" applyFont="1" applyFill="1" applyBorder="1" applyAlignment="1">
      <alignment horizontal="center" vertical="top" wrapText="1" shrinkToFit="1"/>
    </xf>
    <xf numFmtId="0" fontId="115" fillId="0" borderId="33" xfId="158" applyFont="1" applyFill="1" applyBorder="1" applyAlignment="1" applyProtection="1">
      <alignment horizontal="center" vertical="top" wrapText="1" shrinkToFit="1"/>
      <protection locked="0"/>
    </xf>
    <xf numFmtId="0" fontId="113" fillId="0" borderId="33" xfId="158" applyFont="1" applyFill="1" applyBorder="1" applyAlignment="1" applyProtection="1">
      <alignment vertical="top" wrapText="1" shrinkToFit="1"/>
      <protection locked="0"/>
    </xf>
    <xf numFmtId="0" fontId="112" fillId="0" borderId="33" xfId="158" applyNumberFormat="1" applyFont="1" applyFill="1" applyBorder="1" applyAlignment="1">
      <alignment vertical="top" wrapText="1" shrinkToFit="1"/>
    </xf>
    <xf numFmtId="0" fontId="118" fillId="0" borderId="33" xfId="0" applyFont="1" applyFill="1" applyBorder="1" applyAlignment="1">
      <alignment horizontal="center" vertical="top" shrinkToFit="1"/>
    </xf>
    <xf numFmtId="0" fontId="118" fillId="0" borderId="33" xfId="0" applyFont="1" applyFill="1" applyBorder="1" applyAlignment="1">
      <alignment vertical="top" wrapText="1" shrinkToFit="1"/>
    </xf>
    <xf numFmtId="4" fontId="118" fillId="0" borderId="33" xfId="0" applyNumberFormat="1" applyFont="1" applyFill="1" applyBorder="1" applyAlignment="1">
      <alignment horizontal="center" vertical="top" shrinkToFit="1"/>
    </xf>
    <xf numFmtId="3" fontId="112" fillId="0" borderId="33" xfId="155" applyNumberFormat="1" applyFont="1" applyFill="1" applyBorder="1" applyAlignment="1">
      <alignment horizontal="center" vertical="top" wrapText="1" shrinkToFit="1"/>
    </xf>
    <xf numFmtId="0" fontId="112" fillId="0" borderId="33" xfId="155" applyFont="1" applyFill="1" applyBorder="1" applyAlignment="1">
      <alignment horizontal="left" vertical="top" wrapText="1" shrinkToFit="1"/>
    </xf>
    <xf numFmtId="0" fontId="112" fillId="0" borderId="33" xfId="155" applyFont="1" applyFill="1" applyBorder="1" applyAlignment="1">
      <alignment horizontal="center" vertical="top" wrapText="1" shrinkToFit="1"/>
    </xf>
    <xf numFmtId="0" fontId="113" fillId="0" borderId="33" xfId="155" applyFont="1" applyFill="1" applyBorder="1" applyAlignment="1">
      <alignment horizontal="left" vertical="top" wrapText="1" shrinkToFit="1"/>
    </xf>
    <xf numFmtId="16" fontId="113" fillId="0" borderId="33" xfId="158" applyNumberFormat="1" applyFont="1" applyFill="1" applyBorder="1" applyAlignment="1" applyProtection="1">
      <alignment horizontal="left" vertical="top" wrapText="1" shrinkToFit="1"/>
      <protection locked="0"/>
    </xf>
    <xf numFmtId="16" fontId="112" fillId="0" borderId="33" xfId="0" applyNumberFormat="1" applyFont="1" applyFill="1" applyBorder="1" applyAlignment="1" applyProtection="1">
      <alignment horizontal="left" vertical="top" wrapText="1" shrinkToFit="1"/>
      <protection locked="0"/>
    </xf>
    <xf numFmtId="0" fontId="116" fillId="0" borderId="33" xfId="158" applyFont="1" applyFill="1" applyBorder="1" applyAlignment="1">
      <alignment horizontal="center" vertical="top" shrinkToFit="1"/>
    </xf>
    <xf numFmtId="49" fontId="112" fillId="0" borderId="33" xfId="0" applyNumberFormat="1" applyFont="1" applyFill="1" applyBorder="1" applyAlignment="1">
      <alignment horizontal="left" vertical="top" wrapText="1" shrinkToFit="1"/>
    </xf>
    <xf numFmtId="0" fontId="113" fillId="0" borderId="33" xfId="158" applyFont="1" applyFill="1" applyBorder="1" applyAlignment="1">
      <alignment horizontal="justify" vertical="top" wrapText="1" shrinkToFit="1"/>
    </xf>
    <xf numFmtId="0" fontId="112" fillId="0" borderId="33" xfId="0" applyNumberFormat="1" applyFont="1" applyFill="1" applyBorder="1" applyAlignment="1">
      <alignment vertical="top" wrapText="1" shrinkToFit="1"/>
    </xf>
    <xf numFmtId="0" fontId="112" fillId="0" borderId="33" xfId="0" applyNumberFormat="1" applyFont="1" applyFill="1" applyBorder="1" applyAlignment="1" applyProtection="1">
      <alignment horizontal="left" vertical="top" wrapText="1" shrinkToFit="1"/>
      <protection locked="0"/>
    </xf>
    <xf numFmtId="0" fontId="116" fillId="0" borderId="33" xfId="0" applyFont="1" applyFill="1" applyBorder="1" applyAlignment="1" applyProtection="1">
      <alignment horizontal="center" vertical="top" wrapText="1" shrinkToFit="1"/>
      <protection locked="0"/>
    </xf>
    <xf numFmtId="2" fontId="112" fillId="0" borderId="33" xfId="0" applyNumberFormat="1" applyFont="1" applyFill="1" applyBorder="1" applyAlignment="1">
      <alignment horizontal="left" vertical="top" wrapText="1" shrinkToFit="1"/>
    </xf>
    <xf numFmtId="2" fontId="116" fillId="0" borderId="33" xfId="0" applyNumberFormat="1" applyFont="1" applyFill="1" applyBorder="1" applyAlignment="1" applyProtection="1">
      <alignment horizontal="center" vertical="top" shrinkToFit="1"/>
      <protection locked="0"/>
    </xf>
    <xf numFmtId="4" fontId="113" fillId="0" borderId="33" xfId="0" applyNumberFormat="1" applyFont="1" applyFill="1" applyBorder="1" applyAlignment="1">
      <alignment horizontal="center" vertical="top" shrinkToFit="1"/>
    </xf>
    <xf numFmtId="2" fontId="112" fillId="0" borderId="33" xfId="0" applyNumberFormat="1" applyFont="1" applyFill="1" applyBorder="1" applyAlignment="1">
      <alignment horizontal="center" vertical="top" wrapText="1" shrinkToFit="1"/>
    </xf>
    <xf numFmtId="4" fontId="116" fillId="0" borderId="33" xfId="0" applyNumberFormat="1" applyFont="1" applyFill="1" applyBorder="1" applyAlignment="1">
      <alignment horizontal="center" vertical="top" shrinkToFit="1"/>
    </xf>
    <xf numFmtId="0" fontId="116" fillId="0" borderId="33" xfId="0" applyFont="1" applyFill="1" applyBorder="1" applyAlignment="1">
      <alignment vertical="top" wrapText="1" shrinkToFit="1"/>
    </xf>
    <xf numFmtId="178" fontId="118" fillId="0" borderId="33" xfId="0" applyNumberFormat="1" applyFont="1" applyFill="1" applyBorder="1" applyAlignment="1">
      <alignment horizontal="center" vertical="top" shrinkToFit="1"/>
    </xf>
    <xf numFmtId="49" fontId="116" fillId="0" borderId="33" xfId="0" applyNumberFormat="1" applyFont="1" applyFill="1" applyBorder="1" applyAlignment="1">
      <alignment vertical="top" wrapText="1" shrinkToFit="1"/>
    </xf>
    <xf numFmtId="49" fontId="112" fillId="0" borderId="33" xfId="0" applyNumberFormat="1" applyFont="1" applyFill="1" applyBorder="1" applyAlignment="1">
      <alignment vertical="top" wrapText="1" shrinkToFit="1"/>
    </xf>
    <xf numFmtId="0" fontId="112" fillId="0" borderId="33" xfId="0" applyFont="1" applyFill="1" applyBorder="1" applyAlignment="1" applyProtection="1">
      <alignment vertical="top" wrapText="1" shrinkToFit="1"/>
      <protection hidden="1"/>
    </xf>
    <xf numFmtId="4" fontId="116" fillId="0" borderId="33" xfId="0" applyNumberFormat="1" applyFont="1" applyFill="1" applyBorder="1" applyAlignment="1">
      <alignment vertical="top" shrinkToFit="1"/>
    </xf>
    <xf numFmtId="0" fontId="120" fillId="0" borderId="33" xfId="158" applyFont="1" applyFill="1" applyBorder="1" applyAlignment="1" applyProtection="1">
      <alignment horizontal="center" vertical="top" wrapText="1" shrinkToFit="1"/>
      <protection locked="0"/>
    </xf>
    <xf numFmtId="0" fontId="116" fillId="0" borderId="33" xfId="0" applyFont="1" applyFill="1" applyBorder="1" applyAlignment="1">
      <alignment horizontal="left" vertical="top" wrapText="1" shrinkToFit="1"/>
    </xf>
    <xf numFmtId="0" fontId="116" fillId="0" borderId="33" xfId="0" applyFont="1" applyFill="1" applyBorder="1" applyAlignment="1">
      <alignment horizontal="justify" vertical="top" wrapText="1" shrinkToFit="1"/>
    </xf>
    <xf numFmtId="2" fontId="118" fillId="0" borderId="33" xfId="0" applyNumberFormat="1" applyFont="1" applyFill="1" applyBorder="1" applyAlignment="1">
      <alignment horizontal="center" vertical="top" shrinkToFit="1"/>
    </xf>
    <xf numFmtId="3" fontId="116" fillId="0" borderId="33" xfId="158" applyNumberFormat="1" applyFont="1" applyFill="1" applyBorder="1" applyAlignment="1" applyProtection="1">
      <alignment horizontal="center" vertical="top" wrapText="1" shrinkToFit="1"/>
      <protection locked="0"/>
    </xf>
    <xf numFmtId="4" fontId="116" fillId="0" borderId="33" xfId="158" applyNumberFormat="1" applyFont="1" applyFill="1" applyBorder="1" applyAlignment="1" applyProtection="1">
      <alignment horizontal="center" vertical="top" shrinkToFit="1"/>
      <protection locked="0"/>
    </xf>
    <xf numFmtId="2" fontId="116" fillId="0" borderId="33" xfId="0" applyNumberFormat="1" applyFont="1" applyFill="1" applyBorder="1" applyAlignment="1">
      <alignment horizontal="center" vertical="top" wrapText="1" shrinkToFit="1"/>
    </xf>
    <xf numFmtId="3" fontId="112" fillId="0" borderId="33" xfId="0" applyNumberFormat="1" applyFont="1" applyFill="1" applyBorder="1" applyAlignment="1">
      <alignment horizontal="left" vertical="top" wrapText="1" shrinkToFit="1"/>
    </xf>
    <xf numFmtId="3" fontId="112" fillId="0" borderId="33" xfId="0" applyNumberFormat="1" applyFont="1" applyFill="1" applyBorder="1" applyAlignment="1">
      <alignment vertical="top" wrapText="1" shrinkToFit="1"/>
    </xf>
    <xf numFmtId="2" fontId="118" fillId="0" borderId="33" xfId="0" applyNumberFormat="1" applyFont="1" applyFill="1" applyBorder="1" applyAlignment="1" applyProtection="1">
      <alignment horizontal="center" vertical="top" shrinkToFit="1"/>
      <protection locked="0"/>
    </xf>
    <xf numFmtId="3" fontId="113" fillId="0" borderId="33" xfId="0" applyNumberFormat="1" applyFont="1" applyFill="1" applyBorder="1" applyAlignment="1">
      <alignment horizontal="left" vertical="top" wrapText="1" shrinkToFit="1"/>
    </xf>
    <xf numFmtId="2" fontId="113"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center" vertical="top" wrapText="1" shrinkToFit="1"/>
    </xf>
    <xf numFmtId="0" fontId="118" fillId="0" borderId="33" xfId="0" applyFont="1" applyFill="1" applyBorder="1" applyAlignment="1">
      <alignment vertical="top" shrinkToFit="1"/>
    </xf>
    <xf numFmtId="0" fontId="120" fillId="0" borderId="33" xfId="158" applyFont="1" applyFill="1" applyBorder="1" applyAlignment="1">
      <alignment horizontal="center" vertical="top" wrapText="1" shrinkToFit="1"/>
    </xf>
    <xf numFmtId="0" fontId="116" fillId="0" borderId="33" xfId="0" applyFont="1" applyFill="1" applyBorder="1" applyAlignment="1">
      <alignment horizontal="center" vertical="top" wrapText="1" shrinkToFit="1"/>
    </xf>
    <xf numFmtId="2" fontId="118" fillId="0" borderId="33" xfId="0" applyNumberFormat="1" applyFont="1" applyFill="1" applyBorder="1" applyAlignment="1">
      <alignment horizontal="center" vertical="top" wrapText="1" shrinkToFit="1"/>
    </xf>
    <xf numFmtId="2" fontId="118" fillId="0" borderId="33" xfId="0" applyNumberFormat="1" applyFont="1" applyFill="1" applyBorder="1" applyAlignment="1">
      <alignment vertical="top" wrapText="1" shrinkToFit="1"/>
    </xf>
    <xf numFmtId="4" fontId="116" fillId="0" borderId="33" xfId="0" applyNumberFormat="1" applyFont="1" applyFill="1" applyBorder="1" applyAlignment="1">
      <alignment horizontal="center" vertical="top" wrapText="1" shrinkToFit="1"/>
    </xf>
    <xf numFmtId="0" fontId="112" fillId="0" borderId="33" xfId="158" applyNumberFormat="1" applyFont="1" applyFill="1" applyBorder="1" applyAlignment="1">
      <alignment horizontal="left" vertical="top" wrapText="1" shrinkToFit="1"/>
    </xf>
    <xf numFmtId="0" fontId="112" fillId="0" borderId="33" xfId="158" applyFont="1" applyFill="1" applyBorder="1" applyAlignment="1">
      <alignment horizontal="distributed" vertical="top" wrapText="1" shrinkToFit="1"/>
    </xf>
    <xf numFmtId="2" fontId="116" fillId="0" borderId="33" xfId="158" applyNumberFormat="1" applyFont="1" applyFill="1" applyBorder="1" applyAlignment="1">
      <alignment horizontal="center" vertical="top" shrinkToFit="1"/>
    </xf>
    <xf numFmtId="0" fontId="112" fillId="141" borderId="33" xfId="0" applyFont="1" applyFill="1" applyBorder="1" applyAlignment="1">
      <alignment vertical="top" shrinkToFit="1"/>
    </xf>
    <xf numFmtId="0" fontId="114" fillId="141" borderId="33" xfId="0" applyFont="1" applyFill="1" applyBorder="1" applyAlignment="1">
      <alignment vertical="top" shrinkToFit="1"/>
    </xf>
    <xf numFmtId="0" fontId="116" fillId="0" borderId="33" xfId="158" applyFont="1" applyFill="1" applyBorder="1" applyAlignment="1">
      <alignment horizontal="left" vertical="top" wrapText="1" shrinkToFit="1"/>
    </xf>
    <xf numFmtId="4" fontId="116" fillId="0" borderId="33" xfId="358" applyNumberFormat="1" applyFont="1" applyFill="1" applyBorder="1" applyAlignment="1">
      <alignment horizontal="center" vertical="top" shrinkToFit="1"/>
    </xf>
    <xf numFmtId="4" fontId="115" fillId="0" borderId="33" xfId="358" applyNumberFormat="1" applyFont="1" applyFill="1" applyBorder="1" applyAlignment="1">
      <alignment horizontal="center" vertical="top" shrinkToFit="1"/>
    </xf>
    <xf numFmtId="0" fontId="121" fillId="0" borderId="33" xfId="158" applyFont="1" applyFill="1" applyBorder="1" applyAlignment="1" applyProtection="1">
      <alignment horizontal="center" vertical="top" wrapText="1" shrinkToFit="1"/>
      <protection locked="0"/>
    </xf>
    <xf numFmtId="0" fontId="112" fillId="0" borderId="33" xfId="158" applyFont="1" applyFill="1" applyBorder="1" applyAlignment="1">
      <alignment horizontal="justify" vertical="top" wrapText="1" shrinkToFit="1"/>
    </xf>
    <xf numFmtId="4" fontId="116" fillId="0" borderId="33" xfId="158" applyNumberFormat="1" applyFont="1" applyFill="1" applyBorder="1" applyAlignment="1" applyProtection="1">
      <alignment horizontal="center" vertical="top" wrapText="1" shrinkToFit="1"/>
      <protection locked="0"/>
    </xf>
    <xf numFmtId="0" fontId="112" fillId="0" borderId="33" xfId="158" applyNumberFormat="1" applyFont="1" applyFill="1" applyBorder="1" applyAlignment="1" applyProtection="1">
      <alignment horizontal="left" vertical="top" wrapText="1" shrinkToFit="1"/>
      <protection locked="0"/>
    </xf>
    <xf numFmtId="3" fontId="112" fillId="0" borderId="33" xfId="19719" applyNumberFormat="1" applyFont="1" applyFill="1" applyBorder="1" applyAlignment="1">
      <alignment horizontal="left" vertical="top" wrapText="1" shrinkToFit="1"/>
    </xf>
    <xf numFmtId="0" fontId="112" fillId="0" borderId="33" xfId="0" applyFont="1" applyFill="1" applyBorder="1" applyAlignment="1">
      <alignment horizontal="justify" vertical="top" wrapText="1" shrinkToFit="1"/>
    </xf>
    <xf numFmtId="2" fontId="120" fillId="0" borderId="33" xfId="158" applyNumberFormat="1" applyFont="1" applyFill="1" applyBorder="1" applyAlignment="1" applyProtection="1">
      <alignment horizontal="center" vertical="top" wrapText="1" shrinkToFit="1"/>
      <protection locked="0"/>
    </xf>
    <xf numFmtId="3" fontId="118" fillId="0" borderId="33" xfId="0" applyNumberFormat="1" applyFont="1" applyFill="1" applyBorder="1" applyAlignment="1">
      <alignment horizontal="center" vertical="top" shrinkToFit="1"/>
    </xf>
    <xf numFmtId="3" fontId="112" fillId="0" borderId="33" xfId="0" applyNumberFormat="1" applyFont="1" applyFill="1" applyBorder="1" applyAlignment="1">
      <alignment horizontal="center" vertical="top" shrinkToFit="1"/>
    </xf>
    <xf numFmtId="3" fontId="112" fillId="0" borderId="33" xfId="251" applyNumberFormat="1" applyFont="1" applyFill="1" applyBorder="1" applyAlignment="1">
      <alignment horizontal="left" vertical="top" wrapText="1" shrinkToFit="1"/>
    </xf>
    <xf numFmtId="3" fontId="118" fillId="0" borderId="33" xfId="0" applyNumberFormat="1" applyFont="1" applyFill="1" applyBorder="1" applyAlignment="1">
      <alignment horizontal="center" vertical="top" wrapText="1" shrinkToFit="1"/>
    </xf>
    <xf numFmtId="0" fontId="113" fillId="0" borderId="33" xfId="19719" applyNumberFormat="1" applyFont="1" applyFill="1" applyBorder="1" applyAlignment="1">
      <alignment horizontal="left" vertical="top" wrapText="1" shrinkToFit="1"/>
    </xf>
    <xf numFmtId="2" fontId="116" fillId="0" borderId="33" xfId="158" applyNumberFormat="1" applyFont="1" applyFill="1" applyBorder="1" applyAlignment="1">
      <alignment vertical="top" shrinkToFit="1"/>
    </xf>
    <xf numFmtId="3" fontId="113" fillId="0" borderId="33" xfId="158" applyNumberFormat="1" applyFont="1" applyFill="1" applyBorder="1" applyAlignment="1">
      <alignment horizontal="left" vertical="top" wrapText="1" shrinkToFit="1"/>
    </xf>
    <xf numFmtId="3" fontId="112" fillId="0" borderId="33" xfId="19719" applyNumberFormat="1" applyFont="1" applyFill="1" applyBorder="1" applyAlignment="1">
      <alignment vertical="top" wrapText="1" shrinkToFit="1"/>
    </xf>
    <xf numFmtId="2" fontId="116" fillId="0" borderId="33" xfId="158" applyNumberFormat="1" applyFont="1" applyFill="1" applyBorder="1" applyAlignment="1">
      <alignment vertical="top" wrapText="1" shrinkToFit="1"/>
    </xf>
    <xf numFmtId="3" fontId="112" fillId="0" borderId="33" xfId="158" applyNumberFormat="1" applyFont="1" applyFill="1" applyBorder="1" applyAlignment="1">
      <alignment horizontal="left" vertical="top" wrapText="1" shrinkToFit="1"/>
    </xf>
    <xf numFmtId="0" fontId="118" fillId="0" borderId="35" xfId="0" applyFont="1" applyFill="1" applyBorder="1" applyAlignment="1">
      <alignment vertical="top" wrapText="1" shrinkToFit="1"/>
    </xf>
    <xf numFmtId="0" fontId="114" fillId="0" borderId="35" xfId="0" applyFont="1" applyFill="1" applyBorder="1" applyAlignment="1">
      <alignment vertical="top" shrinkToFit="1"/>
    </xf>
    <xf numFmtId="0" fontId="112" fillId="0" borderId="35" xfId="0" applyFont="1" applyFill="1" applyBorder="1" applyAlignment="1">
      <alignment vertical="top" wrapText="1" shrinkToFit="1"/>
    </xf>
    <xf numFmtId="0" fontId="122" fillId="0" borderId="33" xfId="0" applyFont="1" applyBorder="1" applyAlignment="1">
      <alignment horizontal="center" vertical="center" wrapText="1"/>
    </xf>
    <xf numFmtId="14" fontId="122" fillId="0" borderId="33" xfId="0" applyNumberFormat="1" applyFont="1" applyBorder="1" applyAlignment="1">
      <alignment horizontal="center" vertical="center" wrapText="1"/>
    </xf>
    <xf numFmtId="0" fontId="122" fillId="0" borderId="0" xfId="0" applyFont="1" applyAlignment="1">
      <alignment vertical="top"/>
    </xf>
    <xf numFmtId="0" fontId="122" fillId="0" borderId="0" xfId="0" applyFont="1"/>
    <xf numFmtId="0" fontId="122" fillId="0" borderId="0" xfId="0" applyFont="1" applyBorder="1" applyAlignment="1">
      <alignment vertical="top" wrapText="1"/>
    </xf>
    <xf numFmtId="0" fontId="122" fillId="0" borderId="33" xfId="0" applyFont="1" applyBorder="1"/>
    <xf numFmtId="0" fontId="122" fillId="0" borderId="0" xfId="0" applyFont="1" applyAlignment="1">
      <alignment horizontal="center" vertical="center"/>
    </xf>
    <xf numFmtId="0" fontId="123" fillId="0" borderId="33" xfId="0" applyFont="1" applyBorder="1" applyAlignment="1">
      <alignment horizontal="center" vertical="center"/>
    </xf>
    <xf numFmtId="0" fontId="123" fillId="0" borderId="33" xfId="0" applyFont="1" applyBorder="1" applyAlignment="1">
      <alignment vertical="center"/>
    </xf>
    <xf numFmtId="0" fontId="123" fillId="0" borderId="33" xfId="0" applyFont="1" applyBorder="1"/>
    <xf numFmtId="3" fontId="123" fillId="142" borderId="33" xfId="0" applyNumberFormat="1" applyFont="1" applyFill="1" applyBorder="1" applyAlignment="1">
      <alignment horizontal="center" vertical="center"/>
    </xf>
    <xf numFmtId="0" fontId="124" fillId="0" borderId="33" xfId="0" applyFont="1" applyFill="1" applyBorder="1" applyAlignment="1">
      <alignment horizontal="center" vertical="center" wrapText="1"/>
    </xf>
    <xf numFmtId="2" fontId="124" fillId="0" borderId="34" xfId="0" applyNumberFormat="1" applyFont="1" applyFill="1" applyBorder="1" applyAlignment="1">
      <alignment horizontal="center" vertical="center" wrapText="1" shrinkToFit="1"/>
    </xf>
    <xf numFmtId="0" fontId="48" fillId="0" borderId="33" xfId="252" applyFont="1" applyFill="1" applyBorder="1" applyAlignment="1">
      <alignment horizontal="left" vertical="top" wrapText="1"/>
    </xf>
    <xf numFmtId="0" fontId="125" fillId="0" borderId="33" xfId="0" applyFont="1" applyBorder="1" applyAlignment="1">
      <alignment horizontal="justify" vertical="center" wrapText="1"/>
    </xf>
    <xf numFmtId="2" fontId="122" fillId="0" borderId="33" xfId="0" applyNumberFormat="1" applyFont="1" applyFill="1" applyBorder="1" applyAlignment="1">
      <alignment horizontal="center" vertical="center"/>
    </xf>
    <xf numFmtId="0" fontId="0" fillId="0" borderId="0" xfId="0" applyAlignment="1">
      <alignment horizontal="right" vertical="top"/>
    </xf>
    <xf numFmtId="2" fontId="111" fillId="0" borderId="0" xfId="0" applyNumberFormat="1" applyFont="1" applyFill="1" applyAlignment="1" applyProtection="1">
      <alignment horizontal="center" vertical="top" wrapText="1"/>
      <protection locked="0"/>
    </xf>
    <xf numFmtId="0" fontId="122" fillId="0" borderId="36" xfId="0" applyFont="1" applyBorder="1" applyAlignment="1">
      <alignment horizontal="left" vertical="center"/>
    </xf>
    <xf numFmtId="0" fontId="122" fillId="0" borderId="0" xfId="0" applyFont="1" applyAlignment="1">
      <alignment horizontal="right" vertical="top" wrapText="1"/>
    </xf>
    <xf numFmtId="0" fontId="122" fillId="142" borderId="32" xfId="0" applyFont="1" applyFill="1" applyBorder="1" applyAlignment="1">
      <alignment horizontal="right" wrapText="1"/>
    </xf>
    <xf numFmtId="0" fontId="122" fillId="0" borderId="34" xfId="0" applyFont="1" applyBorder="1" applyAlignment="1">
      <alignment horizontal="center" vertical="center" wrapText="1"/>
    </xf>
    <xf numFmtId="0" fontId="122" fillId="0" borderId="37" xfId="0" applyFont="1" applyBorder="1" applyAlignment="1">
      <alignment horizontal="center" vertical="center" wrapText="1"/>
    </xf>
    <xf numFmtId="0" fontId="122" fillId="0" borderId="38" xfId="0" applyFont="1" applyBorder="1" applyAlignment="1">
      <alignment horizontal="center" vertical="center" wrapText="1"/>
    </xf>
  </cellXfs>
  <cellStyles count="19723">
    <cellStyle name="20% - Акцент1" xfId="1336" builtinId="30" customBuiltin="1"/>
    <cellStyle name="20% - Акцент1 10" xfId="1374"/>
    <cellStyle name="20% - Акцент1 11" xfId="1405"/>
    <cellStyle name="20% - Акцент1 12" xfId="1315"/>
    <cellStyle name="20% - Акцент1 13" xfId="1418"/>
    <cellStyle name="20% - Акцент1 14" xfId="1441"/>
    <cellStyle name="20% - Акцент1 15" xfId="1442"/>
    <cellStyle name="20% - Акцент1 16" xfId="1504"/>
    <cellStyle name="20% - Акцент1 17" xfId="1509"/>
    <cellStyle name="20% - Акцент1 18" xfId="1513"/>
    <cellStyle name="20% - Акцент1 19" xfId="1521"/>
    <cellStyle name="20% - Акцент1 2" xfId="26"/>
    <cellStyle name="20% - Акцент1 2 2" xfId="27"/>
    <cellStyle name="20% - Акцент1 2 2 2" xfId="28"/>
    <cellStyle name="20% - Акцент1 2 2 2 2" xfId="29"/>
    <cellStyle name="20% - Акцент1 2 2 2 2 2" xfId="546"/>
    <cellStyle name="20% - Акцент1 2 2 2 2 2 2" xfId="855"/>
    <cellStyle name="20% - Акцент1 2 2 2 2 2 3" xfId="1032"/>
    <cellStyle name="20% - Акцент1 2 2 2 2 3" xfId="756"/>
    <cellStyle name="20% - Акцент1 2 2 2 2 3 2" xfId="1162"/>
    <cellStyle name="20% - Акцент1 2 2 2 3" xfId="266"/>
    <cellStyle name="20% - Акцент1 2 2 2 3 2" xfId="854"/>
    <cellStyle name="20% - Акцент1 2 2 2 4" xfId="748"/>
    <cellStyle name="20% - Акцент1 2 2 2_2 Потребность перечень на 2016 год ЛПО" xfId="956"/>
    <cellStyle name="20% - Акцент1 2 2 3" xfId="421"/>
    <cellStyle name="20% - Акцент1 2 2 3 2" xfId="853"/>
    <cellStyle name="20% - Акцент1 2 2 3 3" xfId="1030"/>
    <cellStyle name="20% - Акцент1 2 2 4" xfId="751"/>
    <cellStyle name="20% - Акцент1 2 2 4 2" xfId="1165"/>
    <cellStyle name="20% - Акцент1 2 2_2 Потребность перечень на 2016 год ЛПО" xfId="957"/>
    <cellStyle name="20% - Акцент1 2 3" xfId="30"/>
    <cellStyle name="20% - Акцент1 2 3 2" xfId="31"/>
    <cellStyle name="20% - Акцент1 2 3 2 2" xfId="444"/>
    <cellStyle name="20% - Акцент1 2 3 2 2 2" xfId="857"/>
    <cellStyle name="20% - Акцент1 2 3 2 2 3" xfId="1033"/>
    <cellStyle name="20% - Акцент1 2 3 2 3" xfId="684"/>
    <cellStyle name="20% - Акцент1 2 3 2 3 2" xfId="1160"/>
    <cellStyle name="20% - Акцент1 2 3 3" xfId="538"/>
    <cellStyle name="20% - Акцент1 2 3 3 2" xfId="856"/>
    <cellStyle name="20% - Акцент1 2 3 4" xfId="808"/>
    <cellStyle name="20% - Акцент1 2 3_2 Потребность перечень на 2016 год ЛПО" xfId="958"/>
    <cellStyle name="20% - Акцент1 2 4" xfId="324"/>
    <cellStyle name="20% - Акцент1 2 4 2" xfId="852"/>
    <cellStyle name="20% - Акцент1 2 4 3" xfId="1029"/>
    <cellStyle name="20% - Акцент1 2 5" xfId="816"/>
    <cellStyle name="20% - Акцент1 2 5 2" xfId="1167"/>
    <cellStyle name="20% - Акцент1 2_2 Потребность перечень на 2016 год ЛПО" xfId="959"/>
    <cellStyle name="20% - Акцент1 20" xfId="1588"/>
    <cellStyle name="20% - Акцент1 21" xfId="4667"/>
    <cellStyle name="20% - Акцент1 22" xfId="4166"/>
    <cellStyle name="20% - Акцент1 23" xfId="3441"/>
    <cellStyle name="20% - Акцент1 24" xfId="9832"/>
    <cellStyle name="20% - Акцент1 3" xfId="480"/>
    <cellStyle name="20% - Акцент1 3 2" xfId="2311"/>
    <cellStyle name="20% - Акцент1 4" xfId="851"/>
    <cellStyle name="20% - Акцент1 5" xfId="1019"/>
    <cellStyle name="20% - Акцент1 6" xfId="1005"/>
    <cellStyle name="20% - Акцент1 7" xfId="1020"/>
    <cellStyle name="20% - Акцент1 8" xfId="1021"/>
    <cellStyle name="20% - Акцент1 9" xfId="1022"/>
    <cellStyle name="20% - Акцент2" xfId="1334" builtinId="34" customBuiltin="1"/>
    <cellStyle name="20% - Акцент2 10" xfId="1339"/>
    <cellStyle name="20% - Акцент2 11" xfId="1404"/>
    <cellStyle name="20% - Акцент2 12" xfId="1316"/>
    <cellStyle name="20% - Акцент2 13" xfId="1417"/>
    <cellStyle name="20% - Акцент2 14" xfId="1436"/>
    <cellStyle name="20% - Акцент2 15" xfId="1444"/>
    <cellStyle name="20% - Акцент2 16" xfId="1502"/>
    <cellStyle name="20% - Акцент2 17" xfId="1508"/>
    <cellStyle name="20% - Акцент2 18" xfId="1512"/>
    <cellStyle name="20% - Акцент2 19" xfId="1520"/>
    <cellStyle name="20% - Акцент2 2" xfId="32"/>
    <cellStyle name="20% - Акцент2 2 2" xfId="33"/>
    <cellStyle name="20% - Акцент2 2 2 2" xfId="382"/>
    <cellStyle name="20% - Акцент2 2 2 2 2" xfId="859"/>
    <cellStyle name="20% - Акцент2 2 2 3" xfId="693"/>
    <cellStyle name="20% - Акцент2 2 3" xfId="564"/>
    <cellStyle name="20% - Акцент2 2 3 2" xfId="858"/>
    <cellStyle name="20% - Акцент2 2 3 3" xfId="1034"/>
    <cellStyle name="20% - Акцент2 2 4" xfId="746"/>
    <cellStyle name="20% - Акцент2 2 4 2" xfId="1158"/>
    <cellStyle name="20% - Акцент2 2_2 Потребность перечень на 2016 год ЛПО" xfId="960"/>
    <cellStyle name="20% - Акцент2 20" xfId="1587"/>
    <cellStyle name="20% - Акцент2 21" xfId="4457"/>
    <cellStyle name="20% - Акцент2 22" xfId="4080"/>
    <cellStyle name="20% - Акцент2 23" xfId="3927"/>
    <cellStyle name="20% - Акцент2 24" xfId="9831"/>
    <cellStyle name="20% - Акцент2 3" xfId="484"/>
    <cellStyle name="20% - Акцент2 3 2" xfId="2312"/>
    <cellStyle name="20% - Акцент2 4" xfId="848"/>
    <cellStyle name="20% - Акцент2 5" xfId="1015"/>
    <cellStyle name="20% - Акцент2 6" xfId="1002"/>
    <cellStyle name="20% - Акцент2 7" xfId="1017"/>
    <cellStyle name="20% - Акцент2 8" xfId="1004"/>
    <cellStyle name="20% - Акцент2 9" xfId="1018"/>
    <cellStyle name="20% - Акцент3" xfId="1371" builtinId="38" customBuiltin="1"/>
    <cellStyle name="20% - Акцент3 10" xfId="1311"/>
    <cellStyle name="20% - Акцент3 11" xfId="1403"/>
    <cellStyle name="20% - Акцент3 12" xfId="1352"/>
    <cellStyle name="20% - Акцент3 13" xfId="1416"/>
    <cellStyle name="20% - Акцент3 14" xfId="1435"/>
    <cellStyle name="20% - Акцент3 15" xfId="1445"/>
    <cellStyle name="20% - Акцент3 16" xfId="1501"/>
    <cellStyle name="20% - Акцент3 17" xfId="1507"/>
    <cellStyle name="20% - Акцент3 18" xfId="1511"/>
    <cellStyle name="20% - Акцент3 19" xfId="1528"/>
    <cellStyle name="20% - Акцент3 2" xfId="34"/>
    <cellStyle name="20% - Акцент3 2 2" xfId="35"/>
    <cellStyle name="20% - Акцент3 2 2 2" xfId="396"/>
    <cellStyle name="20% - Акцент3 2 2 2 2" xfId="861"/>
    <cellStyle name="20% - Акцент3 2 2 3" xfId="812"/>
    <cellStyle name="20% - Акцент3 2 3" xfId="284"/>
    <cellStyle name="20% - Акцент3 2 3 2" xfId="860"/>
    <cellStyle name="20% - Акцент3 2 3 3" xfId="1036"/>
    <cellStyle name="20% - Акцент3 2 4" xfId="775"/>
    <cellStyle name="20% - Акцент3 2 4 2" xfId="1157"/>
    <cellStyle name="20% - Акцент3 2_2 Потребность перечень на 2016 год ЛПО" xfId="961"/>
    <cellStyle name="20% - Акцент3 20" xfId="1595"/>
    <cellStyle name="20% - Акцент3 21" xfId="4568"/>
    <cellStyle name="20% - Акцент3 22" xfId="4598"/>
    <cellStyle name="20% - Акцент3 23" xfId="4466"/>
    <cellStyle name="20% - Акцент3 24" xfId="9839"/>
    <cellStyle name="20% - Акцент3 3" xfId="488"/>
    <cellStyle name="20% - Акцент3 3 2" xfId="2313"/>
    <cellStyle name="20% - Акцент3 4" xfId="849"/>
    <cellStyle name="20% - Акцент3 5" xfId="1013"/>
    <cellStyle name="20% - Акцент3 6" xfId="1000"/>
    <cellStyle name="20% - Акцент3 7" xfId="1014"/>
    <cellStyle name="20% - Акцент3 8" xfId="1001"/>
    <cellStyle name="20% - Акцент3 9" xfId="1016"/>
    <cellStyle name="20% - Акцент4" xfId="1396" builtinId="42" customBuiltin="1"/>
    <cellStyle name="20% - Акцент4 10" xfId="1372"/>
    <cellStyle name="20% - Акцент4 11" xfId="1402"/>
    <cellStyle name="20% - Акцент4 12" xfId="1317"/>
    <cellStyle name="20% - Акцент4 13" xfId="1406"/>
    <cellStyle name="20% - Акцент4 14" xfId="1426"/>
    <cellStyle name="20% - Акцент4 15" xfId="1447"/>
    <cellStyle name="20% - Акцент4 16" xfId="1499"/>
    <cellStyle name="20% - Акцент4 17" xfId="1506"/>
    <cellStyle name="20% - Акцент4 18" xfId="1510"/>
    <cellStyle name="20% - Акцент4 19" xfId="1533"/>
    <cellStyle name="20% - Акцент4 2" xfId="36"/>
    <cellStyle name="20% - Акцент4 2 2" xfId="37"/>
    <cellStyle name="20% - Акцент4 2 2 2" xfId="416"/>
    <cellStyle name="20% - Акцент4 2 2 2 2" xfId="863"/>
    <cellStyle name="20% - Акцент4 2 2 3" xfId="695"/>
    <cellStyle name="20% - Акцент4 2 3" xfId="427"/>
    <cellStyle name="20% - Акцент4 2 3 2" xfId="862"/>
    <cellStyle name="20% - Акцент4 2 3 3" xfId="1037"/>
    <cellStyle name="20% - Акцент4 2 4" xfId="768"/>
    <cellStyle name="20% - Акцент4 2 4 2" xfId="1156"/>
    <cellStyle name="20% - Акцент4 2_2 Потребность перечень на 2016 год ЛПО" xfId="962"/>
    <cellStyle name="20% - Акцент4 20" xfId="1600"/>
    <cellStyle name="20% - Акцент4 21" xfId="4696"/>
    <cellStyle name="20% - Акцент4 22" xfId="3366"/>
    <cellStyle name="20% - Акцент4 23" xfId="4661"/>
    <cellStyle name="20% - Акцент4 24" xfId="9844"/>
    <cellStyle name="20% - Акцент4 3" xfId="492"/>
    <cellStyle name="20% - Акцент4 3 2" xfId="2314"/>
    <cellStyle name="20% - Акцент4 4" xfId="844"/>
    <cellStyle name="20% - Акцент4 5" xfId="1010"/>
    <cellStyle name="20% - Акцент4 6" xfId="998"/>
    <cellStyle name="20% - Акцент4 7" xfId="1011"/>
    <cellStyle name="20% - Акцент4 8" xfId="999"/>
    <cellStyle name="20% - Акцент4 9" xfId="1012"/>
    <cellStyle name="20% - Акцент5" xfId="1342" builtinId="46" customBuiltin="1"/>
    <cellStyle name="20% - Акцент5 10" xfId="1498"/>
    <cellStyle name="20% - Акцент5 11" xfId="1505"/>
    <cellStyle name="20% - Акцент5 12" xfId="1503"/>
    <cellStyle name="20% - Акцент5 13" xfId="1522"/>
    <cellStyle name="20% - Акцент5 14" xfId="1589"/>
    <cellStyle name="20% - Акцент5 15" xfId="4612"/>
    <cellStyle name="20% - Акцент5 16" xfId="4093"/>
    <cellStyle name="20% - Акцент5 17" xfId="5019"/>
    <cellStyle name="20% - Акцент5 18" xfId="9833"/>
    <cellStyle name="20% - Акцент5 2" xfId="38"/>
    <cellStyle name="20% - Акцент5 2 2" xfId="39"/>
    <cellStyle name="20% - Акцент5 2 2 2" xfId="40"/>
    <cellStyle name="20% - Акцент5 2 2 2 2" xfId="41"/>
    <cellStyle name="20% - Акцент5 2 2 2 2 2" xfId="459"/>
    <cellStyle name="20% - Акцент5 2 2 2 2 2 2" xfId="867"/>
    <cellStyle name="20% - Акцент5 2 2 2 2 2 3" xfId="1041"/>
    <cellStyle name="20% - Акцент5 2 2 2 2 3" xfId="635"/>
    <cellStyle name="20% - Акцент5 2 2 2 2 3 2" xfId="1150"/>
    <cellStyle name="20% - Акцент5 2 2 2 3" xfId="528"/>
    <cellStyle name="20% - Акцент5 2 2 2 3 2" xfId="866"/>
    <cellStyle name="20% - Акцент5 2 2 2 4" xfId="750"/>
    <cellStyle name="20% - Акцент5 2 2 2_2 Потребность перечень на 2016 год ЛПО" xfId="963"/>
    <cellStyle name="20% - Акцент5 2 2 3" xfId="354"/>
    <cellStyle name="20% - Акцент5 2 2 3 2" xfId="865"/>
    <cellStyle name="20% - Акцент5 2 2 3 3" xfId="1040"/>
    <cellStyle name="20% - Акцент5 2 2 4" xfId="630"/>
    <cellStyle name="20% - Акцент5 2 2 4 2" xfId="1152"/>
    <cellStyle name="20% - Акцент5 2 2_2 Потребность перечень на 2016 год ЛПО" xfId="964"/>
    <cellStyle name="20% - Акцент5 2 3" xfId="42"/>
    <cellStyle name="20% - Акцент5 2 3 2" xfId="43"/>
    <cellStyle name="20% - Акцент5 2 3 2 2" xfId="307"/>
    <cellStyle name="20% - Акцент5 2 3 2 2 2" xfId="869"/>
    <cellStyle name="20% - Акцент5 2 3 2 2 3" xfId="1043"/>
    <cellStyle name="20% - Акцент5 2 3 2 3" xfId="595"/>
    <cellStyle name="20% - Акцент5 2 3 2 3 2" xfId="1147"/>
    <cellStyle name="20% - Акцент5 2 3 3" xfId="440"/>
    <cellStyle name="20% - Акцент5 2 3 3 2" xfId="868"/>
    <cellStyle name="20% - Акцент5 2 3 4" xfId="588"/>
    <cellStyle name="20% - Акцент5 2 3_2 Потребность перечень на 2016 год ЛПО" xfId="965"/>
    <cellStyle name="20% - Акцент5 2 4" xfId="420"/>
    <cellStyle name="20% - Акцент5 2 4 2" xfId="864"/>
    <cellStyle name="20% - Акцент5 2 4 3" xfId="1039"/>
    <cellStyle name="20% - Акцент5 2 5" xfId="799"/>
    <cellStyle name="20% - Акцент5 2 5 2" xfId="1153"/>
    <cellStyle name="20% - Акцент5 2_2 Потребность перечень на 2016 год ЛПО" xfId="966"/>
    <cellStyle name="20% - Акцент5 3" xfId="496"/>
    <cellStyle name="20% - Акцент5 4" xfId="1350"/>
    <cellStyle name="20% - Акцент5 5" xfId="1401"/>
    <cellStyle name="20% - Акцент5 6" xfId="1353"/>
    <cellStyle name="20% - Акцент5 7" xfId="1415"/>
    <cellStyle name="20% - Акцент5 8" xfId="1434"/>
    <cellStyle name="20% - Акцент5 9" xfId="1448"/>
    <cellStyle name="20% - Акцент6" xfId="1369" builtinId="50" customBuiltin="1"/>
    <cellStyle name="20% - Акцент6 10" xfId="1496"/>
    <cellStyle name="20% - Акцент6 11" xfId="1443"/>
    <cellStyle name="20% - Акцент6 12" xfId="1500"/>
    <cellStyle name="20% - Акцент6 13" xfId="1527"/>
    <cellStyle name="20% - Акцент6 14" xfId="1594"/>
    <cellStyle name="20% - Акцент6 15" xfId="4738"/>
    <cellStyle name="20% - Акцент6 16" xfId="3684"/>
    <cellStyle name="20% - Акцент6 17" xfId="4838"/>
    <cellStyle name="20% - Акцент6 18" xfId="9838"/>
    <cellStyle name="20% - Акцент6 2" xfId="44"/>
    <cellStyle name="20% - Акцент6 2 2" xfId="45"/>
    <cellStyle name="20% - Акцент6 2 2 2" xfId="46"/>
    <cellStyle name="20% - Акцент6 2 2 2 2" xfId="47"/>
    <cellStyle name="20% - Акцент6 2 2 2 2 2" xfId="543"/>
    <cellStyle name="20% - Акцент6 2 2 2 2 2 2" xfId="873"/>
    <cellStyle name="20% - Акцент6 2 2 2 2 3" xfId="838"/>
    <cellStyle name="20% - Акцент6 2 2 2 3" xfId="269"/>
    <cellStyle name="20% - Акцент6 2 2 2 3 2" xfId="872"/>
    <cellStyle name="20% - Акцент6 2 2 2 3 3" xfId="1045"/>
    <cellStyle name="20% - Акцент6 2 2 2 4" xfId="648"/>
    <cellStyle name="20% - Акцент6 2 2 2 4 2" xfId="1143"/>
    <cellStyle name="20% - Акцент6 2 2 2_2 Потребность перечень на 2016 год ЛПО" xfId="967"/>
    <cellStyle name="20% - Акцент6 2 2 3" xfId="303"/>
    <cellStyle name="20% - Акцент6 2 2 3 2" xfId="871"/>
    <cellStyle name="20% - Акцент6 2 2 4" xfId="655"/>
    <cellStyle name="20% - Акцент6 2 2_2 Потребность перечень на 2016 год ЛПО" xfId="968"/>
    <cellStyle name="20% - Акцент6 2 3" xfId="48"/>
    <cellStyle name="20% - Акцент6 2 3 2" xfId="49"/>
    <cellStyle name="20% - Акцент6 2 3 2 2" xfId="413"/>
    <cellStyle name="20% - Акцент6 2 3 2 2 2" xfId="875"/>
    <cellStyle name="20% - Акцент6 2 3 2 3" xfId="686"/>
    <cellStyle name="20% - Акцент6 2 3 3" xfId="516"/>
    <cellStyle name="20% - Акцент6 2 3 3 2" xfId="874"/>
    <cellStyle name="20% - Акцент6 2 3 3 3" xfId="1047"/>
    <cellStyle name="20% - Акцент6 2 3 4" xfId="735"/>
    <cellStyle name="20% - Акцент6 2 3 4 2" xfId="1141"/>
    <cellStyle name="20% - Акцент6 2 3_2 Потребность перечень на 2016 год ЛПО" xfId="969"/>
    <cellStyle name="20% - Акцент6 2 4" xfId="415"/>
    <cellStyle name="20% - Акцент6 2 4 2" xfId="870"/>
    <cellStyle name="20% - Акцент6 2 4 3" xfId="1044"/>
    <cellStyle name="20% - Акцент6 2 5" xfId="604"/>
    <cellStyle name="20% - Акцент6 2 5 2" xfId="1146"/>
    <cellStyle name="20% - Акцент6 2_2 Потребность перечень на 2016 год ЛПО" xfId="970"/>
    <cellStyle name="20% - Акцент6 3" xfId="500"/>
    <cellStyle name="20% - Акцент6 4" xfId="1383"/>
    <cellStyle name="20% - Акцент6 5" xfId="1400"/>
    <cellStyle name="20% - Акцент6 6" xfId="1356"/>
    <cellStyle name="20% - Акцент6 7" xfId="1439"/>
    <cellStyle name="20% - Акцент6 8" xfId="1410"/>
    <cellStyle name="20% - Акцент6 9" xfId="1451"/>
    <cellStyle name="40% - Акцент1" xfId="1332" builtinId="31" customBuiltin="1"/>
    <cellStyle name="40% - Акцент1 10" xfId="1493"/>
    <cellStyle name="40% - Акцент1 11" xfId="1446"/>
    <cellStyle name="40% - Акцент1 12" xfId="1497"/>
    <cellStyle name="40% - Акцент1 13" xfId="1519"/>
    <cellStyle name="40% - Акцент1 14" xfId="1586"/>
    <cellStyle name="40% - Акцент1 15" xfId="4504"/>
    <cellStyle name="40% - Акцент1 16" xfId="3487"/>
    <cellStyle name="40% - Акцент1 17" xfId="4631"/>
    <cellStyle name="40% - Акцент1 18" xfId="9830"/>
    <cellStyle name="40% - Акцент1 2" xfId="50"/>
    <cellStyle name="40% - Акцент1 2 2" xfId="51"/>
    <cellStyle name="40% - Акцент1 2 2 2" xfId="285"/>
    <cellStyle name="40% - Акцент1 2 2 2 2" xfId="877"/>
    <cellStyle name="40% - Акцент1 2 2 2 3" xfId="1049"/>
    <cellStyle name="40% - Акцент1 2 2 3" xfId="773"/>
    <cellStyle name="40% - Акцент1 2 2 3 2" xfId="1134"/>
    <cellStyle name="40% - Акцент1 2 3" xfId="306"/>
    <cellStyle name="40% - Акцент1 2 3 2" xfId="876"/>
    <cellStyle name="40% - Акцент1 2 3 3" xfId="1048"/>
    <cellStyle name="40% - Акцент1 2 4" xfId="619"/>
    <cellStyle name="40% - Акцент1 2 4 2" xfId="1136"/>
    <cellStyle name="40% - Акцент1 2_2 Потребность перечень на 2016 год ЛПО" xfId="971"/>
    <cellStyle name="40% - Акцент1 3" xfId="481"/>
    <cellStyle name="40% - Акцент1 4" xfId="1354"/>
    <cellStyle name="40% - Акцент1 5" xfId="1399"/>
    <cellStyle name="40% - Акцент1 6" xfId="1319"/>
    <cellStyle name="40% - Акцент1 7" xfId="1437"/>
    <cellStyle name="40% - Акцент1 8" xfId="1422"/>
    <cellStyle name="40% - Акцент1 9" xfId="1453"/>
    <cellStyle name="40% - Акцент2" xfId="1367" builtinId="35" customBuiltin="1"/>
    <cellStyle name="40% - Акцент2 10" xfId="1492"/>
    <cellStyle name="40% - Акцент2 11" xfId="1449"/>
    <cellStyle name="40% - Акцент2 12" xfId="1495"/>
    <cellStyle name="40% - Акцент2 13" xfId="1526"/>
    <cellStyle name="40% - Акцент2 14" xfId="1593"/>
    <cellStyle name="40% - Акцент2 15" xfId="4475"/>
    <cellStyle name="40% - Акцент2 16" xfId="5134"/>
    <cellStyle name="40% - Акцент2 17" xfId="5144"/>
    <cellStyle name="40% - Акцент2 18" xfId="9837"/>
    <cellStyle name="40% - Акцент2 2" xfId="52"/>
    <cellStyle name="40% - Акцент2 2 2" xfId="53"/>
    <cellStyle name="40% - Акцент2 2 2 2" xfId="387"/>
    <cellStyle name="40% - Акцент2 2 2 2 2" xfId="879"/>
    <cellStyle name="40% - Акцент2 2 2 3" xfId="780"/>
    <cellStyle name="40% - Акцент2 2 3" xfId="263"/>
    <cellStyle name="40% - Акцент2 2 3 2" xfId="878"/>
    <cellStyle name="40% - Акцент2 2 3 3" xfId="1050"/>
    <cellStyle name="40% - Акцент2 2 4" xfId="673"/>
    <cellStyle name="40% - Акцент2 2 4 2" xfId="1131"/>
    <cellStyle name="40% - Акцент2 2_2 Потребность перечень на 2016 год ЛПО" xfId="972"/>
    <cellStyle name="40% - Акцент2 3" xfId="485"/>
    <cellStyle name="40% - Акцент2 4" xfId="1384"/>
    <cellStyle name="40% - Акцент2 5" xfId="1398"/>
    <cellStyle name="40% - Акцент2 6" xfId="1321"/>
    <cellStyle name="40% - Акцент2 7" xfId="1407"/>
    <cellStyle name="40% - Акцент2 8" xfId="1411"/>
    <cellStyle name="40% - Акцент2 9" xfId="1455"/>
    <cellStyle name="40% - Акцент3" xfId="1366" builtinId="39" customBuiltin="1"/>
    <cellStyle name="40% - Акцент3 10" xfId="1355"/>
    <cellStyle name="40% - Акцент3 11" xfId="1397"/>
    <cellStyle name="40% - Акцент3 12" xfId="1322"/>
    <cellStyle name="40% - Акцент3 13" xfId="1424"/>
    <cellStyle name="40% - Акцент3 14" xfId="1419"/>
    <cellStyle name="40% - Акцент3 15" xfId="1457"/>
    <cellStyle name="40% - Акцент3 16" xfId="1490"/>
    <cellStyle name="40% - Акцент3 17" xfId="1450"/>
    <cellStyle name="40% - Акцент3 18" xfId="1494"/>
    <cellStyle name="40% - Акцент3 19" xfId="1525"/>
    <cellStyle name="40% - Акцент3 2" xfId="54"/>
    <cellStyle name="40% - Акцент3 2 2" xfId="55"/>
    <cellStyle name="40% - Акцент3 2 2 2" xfId="56"/>
    <cellStyle name="40% - Акцент3 2 2 2 2" xfId="379"/>
    <cellStyle name="40% - Акцент3 2 2 2 2 2" xfId="882"/>
    <cellStyle name="40% - Акцент3 2 2 2 2 3" xfId="1053"/>
    <cellStyle name="40% - Акцент3 2 2 2 3" xfId="738"/>
    <cellStyle name="40% - Акцент3 2 2 2 3 2" xfId="1125"/>
    <cellStyle name="40% - Акцент3 2 2 3" xfId="405"/>
    <cellStyle name="40% - Акцент3 2 2 3 2" xfId="881"/>
    <cellStyle name="40% - Акцент3 2 2 4" xfId="654"/>
    <cellStyle name="40% - Акцент3 2 2_2 Потребность перечень на 2016 год ЛПО" xfId="973"/>
    <cellStyle name="40% - Акцент3 2 3" xfId="57"/>
    <cellStyle name="40% - Акцент3 2 3 2" xfId="309"/>
    <cellStyle name="40% - Акцент3 2 3 2 2" xfId="883"/>
    <cellStyle name="40% - Акцент3 2 3 2 3" xfId="1054"/>
    <cellStyle name="40% - Акцент3 2 3 3" xfId="797"/>
    <cellStyle name="40% - Акцент3 2 3 3 2" xfId="1124"/>
    <cellStyle name="40% - Акцент3 2 4" xfId="385"/>
    <cellStyle name="40% - Акцент3 2 4 2" xfId="880"/>
    <cellStyle name="40% - Акцент3 2 4 3" xfId="1052"/>
    <cellStyle name="40% - Акцент3 2 5" xfId="767"/>
    <cellStyle name="40% - Акцент3 2 5 2" xfId="1130"/>
    <cellStyle name="40% - Акцент3 2_2 Потребность перечень на 2016 год ЛПО" xfId="974"/>
    <cellStyle name="40% - Акцент3 20" xfId="1592"/>
    <cellStyle name="40% - Акцент3 21" xfId="4963"/>
    <cellStyle name="40% - Акцент3 22" xfId="3368"/>
    <cellStyle name="40% - Акцент3 23" xfId="3632"/>
    <cellStyle name="40% - Акцент3 24" xfId="9836"/>
    <cellStyle name="40% - Акцент3 3" xfId="489"/>
    <cellStyle name="40% - Акцент3 3 2" xfId="2319"/>
    <cellStyle name="40% - Акцент3 4" xfId="850"/>
    <cellStyle name="40% - Акцент3 5" xfId="1009"/>
    <cellStyle name="40% - Акцент3 6" xfId="995"/>
    <cellStyle name="40% - Акцент3 7" xfId="1008"/>
    <cellStyle name="40% - Акцент3 8" xfId="994"/>
    <cellStyle name="40% - Акцент3 9" xfId="1007"/>
    <cellStyle name="40% - Акцент4" xfId="1330" builtinId="43" customBuiltin="1"/>
    <cellStyle name="40% - Акцент4 10" xfId="1488"/>
    <cellStyle name="40% - Акцент4 11" xfId="1452"/>
    <cellStyle name="40% - Акцент4 12" xfId="1491"/>
    <cellStyle name="40% - Акцент4 13" xfId="1518"/>
    <cellStyle name="40% - Акцент4 14" xfId="1585"/>
    <cellStyle name="40% - Акцент4 15" xfId="4555"/>
    <cellStyle name="40% - Акцент4 16" xfId="3374"/>
    <cellStyle name="40% - Акцент4 17" xfId="3512"/>
    <cellStyle name="40% - Акцент4 18" xfId="9829"/>
    <cellStyle name="40% - Акцент4 2" xfId="58"/>
    <cellStyle name="40% - Акцент4 2 2" xfId="59"/>
    <cellStyle name="40% - Акцент4 2 2 2" xfId="503"/>
    <cellStyle name="40% - Акцент4 2 2 2 2" xfId="885"/>
    <cellStyle name="40% - Акцент4 2 2 3" xfId="596"/>
    <cellStyle name="40% - Акцент4 2 3" xfId="370"/>
    <cellStyle name="40% - Акцент4 2 3 2" xfId="884"/>
    <cellStyle name="40% - Акцент4 2 3 3" xfId="1055"/>
    <cellStyle name="40% - Акцент4 2 4" xfId="681"/>
    <cellStyle name="40% - Акцент4 2 4 2" xfId="1122"/>
    <cellStyle name="40% - Акцент4 2_2 Потребность перечень на 2016 год ЛПО" xfId="975"/>
    <cellStyle name="40% - Акцент4 3" xfId="493"/>
    <cellStyle name="40% - Акцент4 4" xfId="1385"/>
    <cellStyle name="40% - Акцент4 5" xfId="1335"/>
    <cellStyle name="40% - Акцент4 6" xfId="1337"/>
    <cellStyle name="40% - Акцент4 7" xfId="1423"/>
    <cellStyle name="40% - Акцент4 8" xfId="1408"/>
    <cellStyle name="40% - Акцент4 9" xfId="1459"/>
    <cellStyle name="40% - Акцент5" xfId="1329" builtinId="47" customBuiltin="1"/>
    <cellStyle name="40% - Акцент5 10" xfId="1486"/>
    <cellStyle name="40% - Акцент5 11" xfId="1454"/>
    <cellStyle name="40% - Акцент5 12" xfId="1489"/>
    <cellStyle name="40% - Акцент5 13" xfId="1517"/>
    <cellStyle name="40% - Акцент5 14" xfId="1584"/>
    <cellStyle name="40% - Акцент5 15" xfId="5042"/>
    <cellStyle name="40% - Акцент5 16" xfId="4841"/>
    <cellStyle name="40% - Акцент5 17" xfId="5437"/>
    <cellStyle name="40% - Акцент5 18" xfId="9828"/>
    <cellStyle name="40% - Акцент5 2" xfId="60"/>
    <cellStyle name="40% - Акцент5 2 2" xfId="61"/>
    <cellStyle name="40% - Акцент5 2 2 2" xfId="534"/>
    <cellStyle name="40% - Акцент5 2 2 2 2" xfId="887"/>
    <cellStyle name="40% - Акцент5 2 2 2 3" xfId="1058"/>
    <cellStyle name="40% - Акцент5 2 2 3" xfId="771"/>
    <cellStyle name="40% - Акцент5 2 2 3 2" xfId="1118"/>
    <cellStyle name="40% - Акцент5 2 3" xfId="318"/>
    <cellStyle name="40% - Акцент5 2 3 2" xfId="886"/>
    <cellStyle name="40% - Акцент5 2 3 3" xfId="1057"/>
    <cellStyle name="40% - Акцент5 2 4" xfId="795"/>
    <cellStyle name="40% - Акцент5 2 4 2" xfId="1120"/>
    <cellStyle name="40% - Акцент5 2_2 Потребность перечень на 2016 год ЛПО" xfId="976"/>
    <cellStyle name="40% - Акцент5 3" xfId="497"/>
    <cellStyle name="40% - Акцент5 4" xfId="1386"/>
    <cellStyle name="40% - Акцент5 5" xfId="1325"/>
    <cellStyle name="40% - Акцент5 6" xfId="1387"/>
    <cellStyle name="40% - Акцент5 7" xfId="1409"/>
    <cellStyle name="40% - Акцент5 8" xfId="1412"/>
    <cellStyle name="40% - Акцент5 9" xfId="1461"/>
    <cellStyle name="40% - Акцент6" xfId="1364" builtinId="51" customBuiltin="1"/>
    <cellStyle name="40% - Акцент6 10" xfId="1484"/>
    <cellStyle name="40% - Акцент6 11" xfId="1456"/>
    <cellStyle name="40% - Акцент6 12" xfId="1487"/>
    <cellStyle name="40% - Акцент6 13" xfId="1524"/>
    <cellStyle name="40% - Акцент6 14" xfId="1591"/>
    <cellStyle name="40% - Акцент6 15" xfId="5015"/>
    <cellStyle name="40% - Акцент6 16" xfId="3742"/>
    <cellStyle name="40% - Акцент6 17" xfId="4171"/>
    <cellStyle name="40% - Акцент6 18" xfId="9835"/>
    <cellStyle name="40% - Акцент6 2" xfId="62"/>
    <cellStyle name="40% - Акцент6 2 2" xfId="63"/>
    <cellStyle name="40% - Акцент6 2 2 2" xfId="397"/>
    <cellStyle name="40% - Акцент6 2 2 2 2" xfId="889"/>
    <cellStyle name="40% - Акцент6 2 2 2 3" xfId="1060"/>
    <cellStyle name="40% - Акцент6 2 2 3" xfId="640"/>
    <cellStyle name="40% - Акцент6 2 2 3 2" xfId="1114"/>
    <cellStyle name="40% - Акцент6 2 3" xfId="403"/>
    <cellStyle name="40% - Акцент6 2 3 2" xfId="888"/>
    <cellStyle name="40% - Акцент6 2 3 3" xfId="1059"/>
    <cellStyle name="40% - Акцент6 2 4" xfId="785"/>
    <cellStyle name="40% - Акцент6 2 4 2" xfId="1116"/>
    <cellStyle name="40% - Акцент6 2_2 Потребность перечень на 2016 год ЛПО" xfId="977"/>
    <cellStyle name="40% - Акцент6 3" xfId="501"/>
    <cellStyle name="40% - Акцент6 4" xfId="1318"/>
    <cellStyle name="40% - Акцент6 5" xfId="1370"/>
    <cellStyle name="40% - Акцент6 6" xfId="1324"/>
    <cellStyle name="40% - Акцент6 7" xfId="1429"/>
    <cellStyle name="40% - Акцент6 8" xfId="1425"/>
    <cellStyle name="40% - Акцент6 9" xfId="1463"/>
    <cellStyle name="60% - Акцент1" xfId="1393" builtinId="32" customBuiltin="1"/>
    <cellStyle name="60% - Акцент1 10" xfId="1482"/>
    <cellStyle name="60% - Акцент1 11" xfId="1458"/>
    <cellStyle name="60% - Акцент1 12" xfId="1485"/>
    <cellStyle name="60% - Акцент1 13" xfId="1532"/>
    <cellStyle name="60% - Акцент1 14" xfId="1599"/>
    <cellStyle name="60% - Акцент1 15" xfId="4286"/>
    <cellStyle name="60% - Акцент1 16" xfId="3906"/>
    <cellStyle name="60% - Акцент1 17" xfId="4908"/>
    <cellStyle name="60% - Акцент1 18" xfId="9843"/>
    <cellStyle name="60% - Акцент1 2" xfId="64"/>
    <cellStyle name="60% - Акцент1 2 2" xfId="65"/>
    <cellStyle name="60% - Акцент1 2 2 2" xfId="530"/>
    <cellStyle name="60% - Акцент1 2 2 3" xfId="761"/>
    <cellStyle name="60% - Акцент1 2 3" xfId="431"/>
    <cellStyle name="60% - Акцент1 2 3 2" xfId="1061"/>
    <cellStyle name="60% - Акцент1 2 4" xfId="725"/>
    <cellStyle name="60% - Акцент1 2 4 2" xfId="1113"/>
    <cellStyle name="60% - Акцент1 3" xfId="482"/>
    <cellStyle name="60% - Акцент1 4" xfId="1320"/>
    <cellStyle name="60% - Акцент1 5" xfId="1365"/>
    <cellStyle name="60% - Акцент1 6" xfId="1359"/>
    <cellStyle name="60% - Акцент1 7" xfId="1433"/>
    <cellStyle name="60% - Акцент1 8" xfId="1440"/>
    <cellStyle name="60% - Акцент1 9" xfId="1464"/>
    <cellStyle name="60% - Акцент2" xfId="1328" builtinId="36" customBuiltin="1"/>
    <cellStyle name="60% - Акцент2 10" xfId="1481"/>
    <cellStyle name="60% - Акцент2 11" xfId="1460"/>
    <cellStyle name="60% - Акцент2 12" xfId="1483"/>
    <cellStyle name="60% - Акцент2 13" xfId="1516"/>
    <cellStyle name="60% - Акцент2 14" xfId="1583"/>
    <cellStyle name="60% - Акцент2 15" xfId="4727"/>
    <cellStyle name="60% - Акцент2 16" xfId="4129"/>
    <cellStyle name="60% - Акцент2 17" xfId="5124"/>
    <cellStyle name="60% - Акцент2 18" xfId="9827"/>
    <cellStyle name="60% - Акцент2 2" xfId="66"/>
    <cellStyle name="60% - Акцент2 2 2" xfId="67"/>
    <cellStyle name="60% - Акцент2 2 2 2" xfId="261"/>
    <cellStyle name="60% - Акцент2 2 2 3" xfId="624"/>
    <cellStyle name="60% - Акцент2 2 3" xfId="299"/>
    <cellStyle name="60% - Акцент2 2 3 2" xfId="1062"/>
    <cellStyle name="60% - Акцент2 2 4" xfId="675"/>
    <cellStyle name="60% - Акцент2 2 4 2" xfId="1110"/>
    <cellStyle name="60% - Акцент2 3" xfId="486"/>
    <cellStyle name="60% - Акцент2 4" xfId="1357"/>
    <cellStyle name="60% - Акцент2 5" xfId="1333"/>
    <cellStyle name="60% - Акцент2 6" xfId="1389"/>
    <cellStyle name="60% - Акцент2 7" xfId="1431"/>
    <cellStyle name="60% - Акцент2 8" xfId="1438"/>
    <cellStyle name="60% - Акцент2 9" xfId="1466"/>
    <cellStyle name="60% - Акцент3" xfId="1363" builtinId="40" customBuiltin="1"/>
    <cellStyle name="60% - Акцент3 10" xfId="1467"/>
    <cellStyle name="60% - Акцент3 11" xfId="1479"/>
    <cellStyle name="60% - Акцент3 12" xfId="1462"/>
    <cellStyle name="60% - Акцент3 13" xfId="1480"/>
    <cellStyle name="60% - Акцент3 14" xfId="1523"/>
    <cellStyle name="60% - Акцент3 15" xfId="1590"/>
    <cellStyle name="60% - Акцент3 16" xfId="4578"/>
    <cellStyle name="60% - Акцент3 17" xfId="5065"/>
    <cellStyle name="60% - Акцент3 18" xfId="5181"/>
    <cellStyle name="60% - Акцент3 19" xfId="9834"/>
    <cellStyle name="60% - Акцент3 2" xfId="68"/>
    <cellStyle name="60% - Акцент3 2 2" xfId="69"/>
    <cellStyle name="60% - Акцент3 2 2 2" xfId="70"/>
    <cellStyle name="60% - Акцент3 2 2 2 2" xfId="363"/>
    <cellStyle name="60% - Акцент3 2 2 2 2 2" xfId="1065"/>
    <cellStyle name="60% - Акцент3 2 2 2 3" xfId="590"/>
    <cellStyle name="60% - Акцент3 2 2 2 3 2" xfId="1106"/>
    <cellStyle name="60% - Акцент3 2 2 3" xfId="291"/>
    <cellStyle name="60% - Акцент3 2 2 4" xfId="696"/>
    <cellStyle name="60% - Акцент3 2 3" xfId="71"/>
    <cellStyle name="60% - Акцент3 2 3 2" xfId="315"/>
    <cellStyle name="60% - Акцент3 2 3 2 2" xfId="1066"/>
    <cellStyle name="60% - Акцент3 2 3 3" xfId="754"/>
    <cellStyle name="60% - Акцент3 2 3 3 2" xfId="1105"/>
    <cellStyle name="60% - Акцент3 2 4" xfId="458"/>
    <cellStyle name="60% - Акцент3 2 4 2" xfId="1064"/>
    <cellStyle name="60% - Акцент3 2 5" xfId="602"/>
    <cellStyle name="60% - Акцент3 2 5 2" xfId="1108"/>
    <cellStyle name="60% - Акцент3 3" xfId="490"/>
    <cellStyle name="60% - Акцент3 3 2" xfId="2325"/>
    <cellStyle name="60% - Акцент3 4" xfId="845"/>
    <cellStyle name="60% - Акцент3 5" xfId="1338"/>
    <cellStyle name="60% - Акцент3 6" xfId="1395"/>
    <cellStyle name="60% - Акцент3 7" xfId="1361"/>
    <cellStyle name="60% - Акцент3 8" xfId="1420"/>
    <cellStyle name="60% - Акцент3 9" xfId="1421"/>
    <cellStyle name="60% - Акцент4" xfId="1392" builtinId="44" customBuiltin="1"/>
    <cellStyle name="60% - Акцент4 10" xfId="1470"/>
    <cellStyle name="60% - Акцент4 11" xfId="1477"/>
    <cellStyle name="60% - Акцент4 12" xfId="1465"/>
    <cellStyle name="60% - Акцент4 13" xfId="1478"/>
    <cellStyle name="60% - Акцент4 14" xfId="1531"/>
    <cellStyle name="60% - Акцент4 15" xfId="1598"/>
    <cellStyle name="60% - Акцент4 16" xfId="4771"/>
    <cellStyle name="60% - Акцент4 17" xfId="4823"/>
    <cellStyle name="60% - Акцент4 18" xfId="4440"/>
    <cellStyle name="60% - Акцент4 19" xfId="9842"/>
    <cellStyle name="60% - Акцент4 2" xfId="72"/>
    <cellStyle name="60% - Акцент4 2 2" xfId="73"/>
    <cellStyle name="60% - Акцент4 2 2 2" xfId="446"/>
    <cellStyle name="60% - Акцент4 2 2 3" xfId="691"/>
    <cellStyle name="60% - Акцент4 2 3" xfId="267"/>
    <cellStyle name="60% - Акцент4 2 3 2" xfId="1067"/>
    <cellStyle name="60% - Акцент4 2 4" xfId="784"/>
    <cellStyle name="60% - Акцент4 2 4 2" xfId="1104"/>
    <cellStyle name="60% - Акцент4 3" xfId="494"/>
    <cellStyle name="60% - Акцент4 3 2" xfId="2326"/>
    <cellStyle name="60% - Акцент4 4" xfId="847"/>
    <cellStyle name="60% - Акцент4 5" xfId="1358"/>
    <cellStyle name="60% - Акцент4 6" xfId="1368"/>
    <cellStyle name="60% - Акцент4 7" xfId="1362"/>
    <cellStyle name="60% - Акцент4 8" xfId="1414"/>
    <cellStyle name="60% - Акцент4 9" xfId="1430"/>
    <cellStyle name="60% - Акцент5" xfId="1391" builtinId="48" customBuiltin="1"/>
    <cellStyle name="60% - Акцент5 10" xfId="1475"/>
    <cellStyle name="60% - Акцент5 11" xfId="1468"/>
    <cellStyle name="60% - Акцент5 12" xfId="1476"/>
    <cellStyle name="60% - Акцент5 13" xfId="1530"/>
    <cellStyle name="60% - Акцент5 14" xfId="1597"/>
    <cellStyle name="60% - Акцент5 15" xfId="4372"/>
    <cellStyle name="60% - Акцент5 16" xfId="4962"/>
    <cellStyle name="60% - Акцент5 17" xfId="4388"/>
    <cellStyle name="60% - Акцент5 18" xfId="9841"/>
    <cellStyle name="60% - Акцент5 2" xfId="74"/>
    <cellStyle name="60% - Акцент5 2 2" xfId="75"/>
    <cellStyle name="60% - Акцент5 2 2 2" xfId="455"/>
    <cellStyle name="60% - Акцент5 2 2 3" xfId="762"/>
    <cellStyle name="60% - Акцент5 2 3" xfId="437"/>
    <cellStyle name="60% - Акцент5 2 3 2" xfId="1069"/>
    <cellStyle name="60% - Акцент5 2 4" xfId="835"/>
    <cellStyle name="60% - Акцент5 2 4 2" xfId="1098"/>
    <cellStyle name="60% - Акцент5 3" xfId="498"/>
    <cellStyle name="60% - Акцент5 4" xfId="1323"/>
    <cellStyle name="60% - Акцент5 5" xfId="1394"/>
    <cellStyle name="60% - Акцент5 6" xfId="1326"/>
    <cellStyle name="60% - Акцент5 7" xfId="1413"/>
    <cellStyle name="60% - Акцент5 8" xfId="1432"/>
    <cellStyle name="60% - Акцент5 9" xfId="1471"/>
    <cellStyle name="60% - Акцент6" xfId="1388" builtinId="52" customBuiltin="1"/>
    <cellStyle name="60% - Акцент6 10" xfId="1472"/>
    <cellStyle name="60% - Акцент6 11" xfId="1474"/>
    <cellStyle name="60% - Акцент6 12" xfId="1469"/>
    <cellStyle name="60% - Акцент6 13" xfId="1473"/>
    <cellStyle name="60% - Акцент6 14" xfId="1529"/>
    <cellStyle name="60% - Акцент6 15" xfId="1596"/>
    <cellStyle name="60% - Акцент6 16" xfId="3917"/>
    <cellStyle name="60% - Акцент6 17" xfId="3473"/>
    <cellStyle name="60% - Акцент6 18" xfId="3600"/>
    <cellStyle name="60% - Акцент6 19" xfId="9840"/>
    <cellStyle name="60% - Акцент6 2" xfId="76"/>
    <cellStyle name="60% - Акцент6 2 2" xfId="77"/>
    <cellStyle name="60% - Акцент6 2 2 2" xfId="351"/>
    <cellStyle name="60% - Акцент6 2 2 2 2" xfId="1071"/>
    <cellStyle name="60% - Акцент6 2 2 3" xfId="788"/>
    <cellStyle name="60% - Акцент6 2 2 3 2" xfId="1093"/>
    <cellStyle name="60% - Акцент6 2 3" xfId="368"/>
    <cellStyle name="60% - Акцент6 2 3 2" xfId="1070"/>
    <cellStyle name="60% - Акцент6 2 4" xfId="811"/>
    <cellStyle name="60% - Акцент6 2 4 2" xfId="1095"/>
    <cellStyle name="60% - Акцент6 3" xfId="502"/>
    <cellStyle name="60% - Акцент6 3 2" xfId="2330"/>
    <cellStyle name="60% - Акцент6 4" xfId="846"/>
    <cellStyle name="60% - Акцент6 5" xfId="1341"/>
    <cellStyle name="60% - Акцент6 6" xfId="1331"/>
    <cellStyle name="60% - Акцент6 7" xfId="1327"/>
    <cellStyle name="60% - Акцент6 8" xfId="1428"/>
    <cellStyle name="60% - Акцент6 9" xfId="1427"/>
    <cellStyle name="Excel Built-in 20% - Accent1" xfId="453"/>
    <cellStyle name="Excel Built-in 20% - Accent1 2" xfId="787"/>
    <cellStyle name="Excel Built-in 20% - Accent2" xfId="553"/>
    <cellStyle name="Excel Built-in 20% - Accent2 2" xfId="770"/>
    <cellStyle name="Excel Built-in 20% - Accent2 2 2" xfId="2332"/>
    <cellStyle name="Excel Built-in 20% - Accent2 3" xfId="2331"/>
    <cellStyle name="Excel Built-in 20% - Accent3" xfId="540"/>
    <cellStyle name="Excel Built-in 20% - Accent3 2" xfId="585"/>
    <cellStyle name="Excel Built-in 20% - Accent3 2 2" xfId="2334"/>
    <cellStyle name="Excel Built-in 20% - Accent3 3" xfId="2333"/>
    <cellStyle name="Excel Built-in 20% - Accent4" xfId="317"/>
    <cellStyle name="Excel Built-in 20% - Accent4 2" xfId="636"/>
    <cellStyle name="Excel Built-in 20% - Accent5" xfId="304"/>
    <cellStyle name="Excel Built-in 20% - Accent5 2" xfId="796"/>
    <cellStyle name="Excel Built-in 20% - Accent6" xfId="275"/>
    <cellStyle name="Excel Built-in 20% - Accent6 2" xfId="755"/>
    <cellStyle name="Excel Built-in 40% - Accent1" xfId="506"/>
    <cellStyle name="Excel Built-in 40% - Accent1 2" xfId="740"/>
    <cellStyle name="Excel Built-in 40% - Accent2" xfId="289"/>
    <cellStyle name="Excel Built-in 40% - Accent2 2" xfId="606"/>
    <cellStyle name="Excel Built-in 40% - Accent3" xfId="429"/>
    <cellStyle name="Excel Built-in 40% - Accent3 2" xfId="794"/>
    <cellStyle name="Excel Built-in 40% - Accent4" xfId="518"/>
    <cellStyle name="Excel Built-in 40% - Accent4 2" xfId="692"/>
    <cellStyle name="Excel Built-in 40% - Accent5" xfId="391"/>
    <cellStyle name="Excel Built-in 40% - Accent5 2" xfId="688"/>
    <cellStyle name="Excel Built-in 40% - Accent6" xfId="414"/>
    <cellStyle name="Excel Built-in 40% - Accent6 2" xfId="634"/>
    <cellStyle name="Excel Built-in 60% - Accent1" xfId="527"/>
    <cellStyle name="Excel Built-in 60% - Accent1 2" xfId="804"/>
    <cellStyle name="Excel Built-in 60% - Accent2" xfId="326"/>
    <cellStyle name="Excel Built-in 60% - Accent2 2" xfId="660"/>
    <cellStyle name="Excel Built-in 60% - Accent3" xfId="296"/>
    <cellStyle name="Excel Built-in 60% - Accent3 2" xfId="672"/>
    <cellStyle name="Excel Built-in 60% - Accent4" xfId="305"/>
    <cellStyle name="Excel Built-in 60% - Accent4 2" xfId="817"/>
    <cellStyle name="Excel Built-in 60% - Accent5" xfId="539"/>
    <cellStyle name="Excel Built-in 60% - Accent5 2" xfId="658"/>
    <cellStyle name="Excel Built-in 60% - Accent6" xfId="294"/>
    <cellStyle name="Excel Built-in 60% - Accent6 2" xfId="757"/>
    <cellStyle name="Excel Built-in 60% - Accent6 2 2" xfId="2337"/>
    <cellStyle name="Excel Built-in 60% - Accent6 3" xfId="2336"/>
    <cellStyle name="Excel Built-in Accent1" xfId="320"/>
    <cellStyle name="Excel Built-in Accent1 2" xfId="623"/>
    <cellStyle name="Excel Built-in Accent2" xfId="408"/>
    <cellStyle name="Excel Built-in Accent2 2" xfId="749"/>
    <cellStyle name="Excel Built-in Accent3" xfId="365"/>
    <cellStyle name="Excel Built-in Accent3 2" xfId="597"/>
    <cellStyle name="Excel Built-in Accent4" xfId="280"/>
    <cellStyle name="Excel Built-in Accent4 2" xfId="839"/>
    <cellStyle name="Excel Built-in Accent5" xfId="316"/>
    <cellStyle name="Excel Built-in Accent5 2" xfId="759"/>
    <cellStyle name="Excel Built-in Accent6" xfId="452"/>
    <cellStyle name="Excel Built-in Accent6 2" xfId="638"/>
    <cellStyle name="Excel Built-in Bad" xfId="448"/>
    <cellStyle name="Excel Built-in Bad 2" xfId="801"/>
    <cellStyle name="Excel Built-in Calculation" xfId="273"/>
    <cellStyle name="Excel Built-in Calculation 2" xfId="689"/>
    <cellStyle name="Excel Built-in Check Cell" xfId="531"/>
    <cellStyle name="Excel Built-in Check Cell 2" xfId="789"/>
    <cellStyle name="Excel Built-in Explanatory Text" xfId="358"/>
    <cellStyle name="Excel Built-in Explanatory Text 2" xfId="664"/>
    <cellStyle name="Excel Built-in Good" xfId="288"/>
    <cellStyle name="Excel Built-in Good 2" xfId="731"/>
    <cellStyle name="Excel Built-in Heading 1" xfId="512"/>
    <cellStyle name="Excel Built-in Heading 1 2" xfId="677"/>
    <cellStyle name="Excel Built-in Heading 2" xfId="314"/>
    <cellStyle name="Excel Built-in Heading 2 2" xfId="818"/>
    <cellStyle name="Excel Built-in Heading 3" xfId="388"/>
    <cellStyle name="Excel Built-in Heading 3 2" xfId="586"/>
    <cellStyle name="Excel Built-in Heading 4" xfId="350"/>
    <cellStyle name="Excel Built-in Heading 4 2" xfId="764"/>
    <cellStyle name="Excel Built-in Input" xfId="428"/>
    <cellStyle name="Excel Built-in Input 2" xfId="618"/>
    <cellStyle name="Excel Built-in Linked Cell" xfId="521"/>
    <cellStyle name="Excel Built-in Linked Cell 2" xfId="617"/>
    <cellStyle name="Excel Built-in Neutral" xfId="433"/>
    <cellStyle name="Excel Built-in Neutral 2" xfId="753"/>
    <cellStyle name="Excel Built-in Normal" xfId="78"/>
    <cellStyle name="Excel Built-in Normal 1" xfId="349"/>
    <cellStyle name="Excel Built-in Normal 1 2" xfId="722"/>
    <cellStyle name="Excel Built-in Normal 2" xfId="79"/>
    <cellStyle name="Excel Built-in Normal 2 2" xfId="348"/>
    <cellStyle name="Excel Built-in Normal 2 2 2" xfId="891"/>
    <cellStyle name="Excel Built-in Normal 2 3" xfId="610"/>
    <cellStyle name="Excel Built-in Normal 3" xfId="890"/>
    <cellStyle name="Excel Built-in Normal_2 Потребность перечень на 2016 год ЛПО" xfId="978"/>
    <cellStyle name="Excel Built-in Note" xfId="347"/>
    <cellStyle name="Excel Built-in Note 2" xfId="777"/>
    <cellStyle name="Excel Built-in Note 2 2" xfId="1538"/>
    <cellStyle name="Excel Built-in Output" xfId="346"/>
    <cellStyle name="Excel Built-in Output 2" xfId="729"/>
    <cellStyle name="Excel Built-in Title" xfId="345"/>
    <cellStyle name="Excel Built-in Title 2" xfId="732"/>
    <cellStyle name="Excel Built-in Total" xfId="344"/>
    <cellStyle name="Excel Built-in Total 2" xfId="791"/>
    <cellStyle name="Excel Built-in Warning Text" xfId="343"/>
    <cellStyle name="Excel Built-in Warning Text 2" xfId="680"/>
    <cellStyle name="Heading" xfId="342"/>
    <cellStyle name="Heading 2" xfId="723"/>
    <cellStyle name="Heading1" xfId="341"/>
    <cellStyle name="Heading1 2" xfId="827"/>
    <cellStyle name="Normal 2" xfId="1602"/>
    <cellStyle name="Normal 3" xfId="80"/>
    <cellStyle name="Normal 3 2" xfId="81"/>
    <cellStyle name="Normal 3 2 2" xfId="339"/>
    <cellStyle name="Normal 3 2 2 2" xfId="892"/>
    <cellStyle name="Normal 3 2 3" xfId="765"/>
    <cellStyle name="Normal 3 3" xfId="308"/>
    <cellStyle name="Normal 3 3 2" xfId="1072"/>
    <cellStyle name="Normal 3 4" xfId="340"/>
    <cellStyle name="Normal 3 4 2" xfId="1091"/>
    <cellStyle name="Normal 3 5" xfId="642"/>
    <cellStyle name="Normal 3_2 Потребность перечень на 2016 год ЛПО" xfId="979"/>
    <cellStyle name="Normal 4 3" xfId="82"/>
    <cellStyle name="Normal 4 3 2" xfId="338"/>
    <cellStyle name="Normal 4 3 2 2" xfId="893"/>
    <cellStyle name="Normal 4 3 3" xfId="840"/>
    <cellStyle name="Result" xfId="337"/>
    <cellStyle name="Result 2" xfId="841"/>
    <cellStyle name="Result2" xfId="336"/>
    <cellStyle name="Result2 2" xfId="842"/>
    <cellStyle name="Style 1" xfId="254"/>
    <cellStyle name="Style 1 2" xfId="335"/>
    <cellStyle name="Style 1 2 2" xfId="1074"/>
    <cellStyle name="Style 1 3" xfId="843"/>
    <cellStyle name="Style 1 3 2" xfId="1087"/>
    <cellStyle name="Акцент1" xfId="18" builtinId="29" customBuiltin="1"/>
    <cellStyle name="Акцент1 2" xfId="83"/>
    <cellStyle name="Акцент1 2 2" xfId="84"/>
    <cellStyle name="Акцент1 2 2 2" xfId="333"/>
    <cellStyle name="Акцент1 2 2 3" xfId="615"/>
    <cellStyle name="Акцент1 2 3" xfId="334"/>
    <cellStyle name="Акцент1 2 3 2" xfId="1075"/>
    <cellStyle name="Акцент1 2 4" xfId="608"/>
    <cellStyle name="Акцент1 2 4 2" xfId="1085"/>
    <cellStyle name="Акцент1 3" xfId="479"/>
    <cellStyle name="Акцент2" xfId="19" builtinId="33" customBuiltin="1"/>
    <cellStyle name="Акцент2 2" xfId="85"/>
    <cellStyle name="Акцент2 2 2" xfId="86"/>
    <cellStyle name="Акцент2 2 2 2" xfId="331"/>
    <cellStyle name="Акцент2 2 2 3" xfId="598"/>
    <cellStyle name="Акцент2 2 3" xfId="332"/>
    <cellStyle name="Акцент2 2 3 2" xfId="1077"/>
    <cellStyle name="Акцент2 2 4" xfId="661"/>
    <cellStyle name="Акцент2 2 4 2" xfId="1082"/>
    <cellStyle name="Акцент2 3" xfId="483"/>
    <cellStyle name="Акцент3" xfId="20" builtinId="37" customBuiltin="1"/>
    <cellStyle name="Акцент3 2" xfId="87"/>
    <cellStyle name="Акцент3 2 2" xfId="88"/>
    <cellStyle name="Акцент3 2 2 2" xfId="329"/>
    <cellStyle name="Акцент3 2 2 3" xfId="782"/>
    <cellStyle name="Акцент3 2 3" xfId="330"/>
    <cellStyle name="Акцент3 2 3 2" xfId="1078"/>
    <cellStyle name="Акцент3 2 4" xfId="644"/>
    <cellStyle name="Акцент3 2 4 2" xfId="1079"/>
    <cellStyle name="Акцент3 3" xfId="487"/>
    <cellStyle name="Акцент4" xfId="21" builtinId="41" customBuiltin="1"/>
    <cellStyle name="Акцент4 2" xfId="89"/>
    <cellStyle name="Акцент4 2 2" xfId="90"/>
    <cellStyle name="Акцент4 2 2 2" xfId="327"/>
    <cellStyle name="Акцент4 2 2 3" xfId="820"/>
    <cellStyle name="Акцент4 2 3" xfId="328"/>
    <cellStyle name="Акцент4 2 3 2" xfId="1080"/>
    <cellStyle name="Акцент4 2 4" xfId="763"/>
    <cellStyle name="Акцент4 2 4 2" xfId="1076"/>
    <cellStyle name="Акцент4 3" xfId="491"/>
    <cellStyle name="Акцент5" xfId="22" builtinId="45" customBuiltin="1"/>
    <cellStyle name="Акцент5 2" xfId="91"/>
    <cellStyle name="Акцент5 2 2" xfId="92"/>
    <cellStyle name="Акцент5 2 2 2" xfId="438"/>
    <cellStyle name="Акцент5 2 2 3" xfId="650"/>
    <cellStyle name="Акцент5 2 3" xfId="295"/>
    <cellStyle name="Акцент5 2 3 2" xfId="1081"/>
    <cellStyle name="Акцент5 2 4" xfId="734"/>
    <cellStyle name="Акцент5 2 4 2" xfId="1073"/>
    <cellStyle name="Акцент5 3" xfId="495"/>
    <cellStyle name="Акцент6" xfId="23" builtinId="49" customBuiltin="1"/>
    <cellStyle name="Акцент6 2" xfId="93"/>
    <cellStyle name="Акцент6 2 2" xfId="94"/>
    <cellStyle name="Акцент6 2 2 2" xfId="541"/>
    <cellStyle name="Акцент6 2 2 3" xfId="831"/>
    <cellStyle name="Акцент6 2 3" xfId="410"/>
    <cellStyle name="Акцент6 2 3 2" xfId="1083"/>
    <cellStyle name="Акцент6 2 4" xfId="626"/>
    <cellStyle name="Акцент6 2 4 2" xfId="1068"/>
    <cellStyle name="Акцент6 3" xfId="499"/>
    <cellStyle name="Ввод " xfId="9" builtinId="20" customBuiltin="1"/>
    <cellStyle name="Ввод  2" xfId="95"/>
    <cellStyle name="Ввод  2 10" xfId="1877"/>
    <cellStyle name="Ввод  2 10 2" xfId="2753"/>
    <cellStyle name="Ввод  2 10 2 2" xfId="3421"/>
    <cellStyle name="Ввод  2 10 2 2 2" xfId="12365"/>
    <cellStyle name="Ввод  2 10 2 3" xfId="5865"/>
    <cellStyle name="Ввод  2 10 2 3 2" xfId="14789"/>
    <cellStyle name="Ввод  2 10 2 4" xfId="7543"/>
    <cellStyle name="Ввод  2 10 2 4 2" xfId="16467"/>
    <cellStyle name="Ввод  2 10 2 5" xfId="9220"/>
    <cellStyle name="Ввод  2 10 2 5 2" xfId="18144"/>
    <cellStyle name="Ввод  2 10 2 6" xfId="11698"/>
    <cellStyle name="Ввод  2 10 2 7" xfId="9882"/>
    <cellStyle name="Ввод  2 10 3" xfId="3692"/>
    <cellStyle name="Ввод  2 10 3 2" xfId="12632"/>
    <cellStyle name="Ввод  2 10 4" xfId="4938"/>
    <cellStyle name="Ввод  2 10 4 2" xfId="13866"/>
    <cellStyle name="Ввод  2 10 5" xfId="6682"/>
    <cellStyle name="Ввод  2 10 5 2" xfId="15606"/>
    <cellStyle name="Ввод  2 10 6" xfId="8360"/>
    <cellStyle name="Ввод  2 10 6 2" xfId="17284"/>
    <cellStyle name="Ввод  2 10 7" xfId="10828"/>
    <cellStyle name="Ввод  2 10 8" xfId="19073"/>
    <cellStyle name="Ввод  2 11" xfId="1880"/>
    <cellStyle name="Ввод  2 11 2" xfId="2756"/>
    <cellStyle name="Ввод  2 11 2 2" xfId="4391"/>
    <cellStyle name="Ввод  2 11 2 2 2" xfId="13329"/>
    <cellStyle name="Ввод  2 11 2 3" xfId="5868"/>
    <cellStyle name="Ввод  2 11 2 3 2" xfId="14792"/>
    <cellStyle name="Ввод  2 11 2 4" xfId="7546"/>
    <cellStyle name="Ввод  2 11 2 4 2" xfId="16470"/>
    <cellStyle name="Ввод  2 11 2 5" xfId="9223"/>
    <cellStyle name="Ввод  2 11 2 5 2" xfId="18147"/>
    <cellStyle name="Ввод  2 11 2 6" xfId="11701"/>
    <cellStyle name="Ввод  2 11 2 7" xfId="10073"/>
    <cellStyle name="Ввод  2 11 3" xfId="4096"/>
    <cellStyle name="Ввод  2 11 3 2" xfId="13036"/>
    <cellStyle name="Ввод  2 11 4" xfId="3813"/>
    <cellStyle name="Ввод  2 11 4 2" xfId="12753"/>
    <cellStyle name="Ввод  2 11 5" xfId="6685"/>
    <cellStyle name="Ввод  2 11 5 2" xfId="15609"/>
    <cellStyle name="Ввод  2 11 6" xfId="8363"/>
    <cellStyle name="Ввод  2 11 6 2" xfId="17287"/>
    <cellStyle name="Ввод  2 11 7" xfId="10831"/>
    <cellStyle name="Ввод  2 11 8" xfId="19612"/>
    <cellStyle name="Ввод  2 12" xfId="1886"/>
    <cellStyle name="Ввод  2 12 2" xfId="2762"/>
    <cellStyle name="Ввод  2 12 2 2" xfId="3858"/>
    <cellStyle name="Ввод  2 12 2 2 2" xfId="12798"/>
    <cellStyle name="Ввод  2 12 2 3" xfId="5874"/>
    <cellStyle name="Ввод  2 12 2 3 2" xfId="14798"/>
    <cellStyle name="Ввод  2 12 2 4" xfId="7552"/>
    <cellStyle name="Ввод  2 12 2 4 2" xfId="16476"/>
    <cellStyle name="Ввод  2 12 2 5" xfId="9229"/>
    <cellStyle name="Ввод  2 12 2 5 2" xfId="18153"/>
    <cellStyle name="Ввод  2 12 2 6" xfId="11707"/>
    <cellStyle name="Ввод  2 12 2 7" xfId="18821"/>
    <cellStyle name="Ввод  2 12 3" xfId="4836"/>
    <cellStyle name="Ввод  2 12 3 2" xfId="13765"/>
    <cellStyle name="Ввод  2 12 4" xfId="3585"/>
    <cellStyle name="Ввод  2 12 4 2" xfId="12527"/>
    <cellStyle name="Ввод  2 12 5" xfId="6691"/>
    <cellStyle name="Ввод  2 12 5 2" xfId="15615"/>
    <cellStyle name="Ввод  2 12 6" xfId="8369"/>
    <cellStyle name="Ввод  2 12 6 2" xfId="17293"/>
    <cellStyle name="Ввод  2 12 7" xfId="10837"/>
    <cellStyle name="Ввод  2 12 8" xfId="18880"/>
    <cellStyle name="Ввод  2 13" xfId="1864"/>
    <cellStyle name="Ввод  2 13 2" xfId="2740"/>
    <cellStyle name="Ввод  2 13 2 2" xfId="4937"/>
    <cellStyle name="Ввод  2 13 2 2 2" xfId="13865"/>
    <cellStyle name="Ввод  2 13 2 3" xfId="5852"/>
    <cellStyle name="Ввод  2 13 2 3 2" xfId="14776"/>
    <cellStyle name="Ввод  2 13 2 4" xfId="7530"/>
    <cellStyle name="Ввод  2 13 2 4 2" xfId="16454"/>
    <cellStyle name="Ввод  2 13 2 5" xfId="9207"/>
    <cellStyle name="Ввод  2 13 2 5 2" xfId="18131"/>
    <cellStyle name="Ввод  2 13 2 6" xfId="11685"/>
    <cellStyle name="Ввод  2 13 2 7" xfId="18798"/>
    <cellStyle name="Ввод  2 13 3" xfId="4150"/>
    <cellStyle name="Ввод  2 13 3 2" xfId="13089"/>
    <cellStyle name="Ввод  2 13 4" xfId="4164"/>
    <cellStyle name="Ввод  2 13 4 2" xfId="13103"/>
    <cellStyle name="Ввод  2 13 5" xfId="6669"/>
    <cellStyle name="Ввод  2 13 5 2" xfId="15593"/>
    <cellStyle name="Ввод  2 13 6" xfId="8347"/>
    <cellStyle name="Ввод  2 13 6 2" xfId="17271"/>
    <cellStyle name="Ввод  2 13 7" xfId="10815"/>
    <cellStyle name="Ввод  2 13 8" xfId="18917"/>
    <cellStyle name="Ввод  2 14" xfId="1967"/>
    <cellStyle name="Ввод  2 14 2" xfId="2843"/>
    <cellStyle name="Ввод  2 14 2 2" xfId="3557"/>
    <cellStyle name="Ввод  2 14 2 2 2" xfId="12499"/>
    <cellStyle name="Ввод  2 14 2 3" xfId="5955"/>
    <cellStyle name="Ввод  2 14 2 3 2" xfId="14879"/>
    <cellStyle name="Ввод  2 14 2 4" xfId="7633"/>
    <cellStyle name="Ввод  2 14 2 4 2" xfId="16557"/>
    <cellStyle name="Ввод  2 14 2 5" xfId="9310"/>
    <cellStyle name="Ввод  2 14 2 5 2" xfId="18234"/>
    <cellStyle name="Ввод  2 14 2 6" xfId="11788"/>
    <cellStyle name="Ввод  2 14 2 7" xfId="18785"/>
    <cellStyle name="Ввод  2 14 3" xfId="5153"/>
    <cellStyle name="Ввод  2 14 3 2" xfId="14077"/>
    <cellStyle name="Ввод  2 14 4" xfId="4273"/>
    <cellStyle name="Ввод  2 14 4 2" xfId="13212"/>
    <cellStyle name="Ввод  2 14 5" xfId="6772"/>
    <cellStyle name="Ввод  2 14 5 2" xfId="15696"/>
    <cellStyle name="Ввод  2 14 6" xfId="8450"/>
    <cellStyle name="Ввод  2 14 6 2" xfId="17374"/>
    <cellStyle name="Ввод  2 14 7" xfId="10918"/>
    <cellStyle name="Ввод  2 14 8" xfId="19259"/>
    <cellStyle name="Ввод  2 15" xfId="2038"/>
    <cellStyle name="Ввод  2 15 2" xfId="2914"/>
    <cellStyle name="Ввод  2 15 2 2" xfId="4006"/>
    <cellStyle name="Ввод  2 15 2 2 2" xfId="12946"/>
    <cellStyle name="Ввод  2 15 2 3" xfId="6026"/>
    <cellStyle name="Ввод  2 15 2 3 2" xfId="14950"/>
    <cellStyle name="Ввод  2 15 2 4" xfId="7704"/>
    <cellStyle name="Ввод  2 15 2 4 2" xfId="16628"/>
    <cellStyle name="Ввод  2 15 2 5" xfId="9381"/>
    <cellStyle name="Ввод  2 15 2 5 2" xfId="18305"/>
    <cellStyle name="Ввод  2 15 2 6" xfId="11859"/>
    <cellStyle name="Ввод  2 15 2 7" xfId="10021"/>
    <cellStyle name="Ввод  2 15 3" xfId="5163"/>
    <cellStyle name="Ввод  2 15 3 2" xfId="14087"/>
    <cellStyle name="Ввод  2 15 4" xfId="3433"/>
    <cellStyle name="Ввод  2 15 4 2" xfId="12377"/>
    <cellStyle name="Ввод  2 15 5" xfId="6843"/>
    <cellStyle name="Ввод  2 15 5 2" xfId="15767"/>
    <cellStyle name="Ввод  2 15 6" xfId="8521"/>
    <cellStyle name="Ввод  2 15 6 2" xfId="17445"/>
    <cellStyle name="Ввод  2 15 7" xfId="10989"/>
    <cellStyle name="Ввод  2 15 8" xfId="10230"/>
    <cellStyle name="Ввод  2 16" xfId="2341"/>
    <cellStyle name="Ввод  2 16 2" xfId="3203"/>
    <cellStyle name="Ввод  2 16 2 2" xfId="4462"/>
    <cellStyle name="Ввод  2 16 2 2 2" xfId="13399"/>
    <cellStyle name="Ввод  2 16 2 3" xfId="6315"/>
    <cellStyle name="Ввод  2 16 2 3 2" xfId="15239"/>
    <cellStyle name="Ввод  2 16 2 4" xfId="7993"/>
    <cellStyle name="Ввод  2 16 2 4 2" xfId="16917"/>
    <cellStyle name="Ввод  2 16 2 5" xfId="9670"/>
    <cellStyle name="Ввод  2 16 2 5 2" xfId="18594"/>
    <cellStyle name="Ввод  2 16 2 6" xfId="12148"/>
    <cellStyle name="Ввод  2 16 2 7" xfId="10204"/>
    <cellStyle name="Ввод  2 16 3" xfId="4945"/>
    <cellStyle name="Ввод  2 16 3 2" xfId="13873"/>
    <cellStyle name="Ввод  2 16 4" xfId="5455"/>
    <cellStyle name="Ввод  2 16 4 2" xfId="14379"/>
    <cellStyle name="Ввод  2 16 5" xfId="7133"/>
    <cellStyle name="Ввод  2 16 5 2" xfId="16057"/>
    <cellStyle name="Ввод  2 16 6" xfId="8810"/>
    <cellStyle name="Ввод  2 16 6 2" xfId="17734"/>
    <cellStyle name="Ввод  2 16 7" xfId="11287"/>
    <cellStyle name="Ввод  2 16 8" xfId="19105"/>
    <cellStyle name="Ввод  2 17" xfId="2400"/>
    <cellStyle name="Ввод  2 17 2" xfId="3260"/>
    <cellStyle name="Ввод  2 17 2 2" xfId="3415"/>
    <cellStyle name="Ввод  2 17 2 2 2" xfId="12359"/>
    <cellStyle name="Ввод  2 17 2 3" xfId="6372"/>
    <cellStyle name="Ввод  2 17 2 3 2" xfId="15296"/>
    <cellStyle name="Ввод  2 17 2 4" xfId="8050"/>
    <cellStyle name="Ввод  2 17 2 4 2" xfId="16974"/>
    <cellStyle name="Ввод  2 17 2 5" xfId="9727"/>
    <cellStyle name="Ввод  2 17 2 5 2" xfId="18651"/>
    <cellStyle name="Ввод  2 17 2 6" xfId="12205"/>
    <cellStyle name="Ввод  2 17 2 7" xfId="9931"/>
    <cellStyle name="Ввод  2 17 3" xfId="4719"/>
    <cellStyle name="Ввод  2 17 3 2" xfId="13652"/>
    <cellStyle name="Ввод  2 17 4" xfId="5512"/>
    <cellStyle name="Ввод  2 17 4 2" xfId="14436"/>
    <cellStyle name="Ввод  2 17 5" xfId="7190"/>
    <cellStyle name="Ввод  2 17 5 2" xfId="16114"/>
    <cellStyle name="Ввод  2 17 6" xfId="8867"/>
    <cellStyle name="Ввод  2 17 6 2" xfId="17791"/>
    <cellStyle name="Ввод  2 17 7" xfId="11345"/>
    <cellStyle name="Ввод  2 17 8" xfId="19427"/>
    <cellStyle name="Ввод  2 18" xfId="2416"/>
    <cellStyle name="Ввод  2 18 2" xfId="3273"/>
    <cellStyle name="Ввод  2 18 2 2" xfId="3817"/>
    <cellStyle name="Ввод  2 18 2 2 2" xfId="12757"/>
    <cellStyle name="Ввод  2 18 2 3" xfId="6385"/>
    <cellStyle name="Ввод  2 18 2 3 2" xfId="15309"/>
    <cellStyle name="Ввод  2 18 2 4" xfId="8063"/>
    <cellStyle name="Ввод  2 18 2 4 2" xfId="16987"/>
    <cellStyle name="Ввод  2 18 2 5" xfId="9740"/>
    <cellStyle name="Ввод  2 18 2 5 2" xfId="18664"/>
    <cellStyle name="Ввод  2 18 2 6" xfId="12218"/>
    <cellStyle name="Ввод  2 18 2 7" xfId="9845"/>
    <cellStyle name="Ввод  2 18 3" xfId="4426"/>
    <cellStyle name="Ввод  2 18 3 2" xfId="13364"/>
    <cellStyle name="Ввод  2 18 4" xfId="5528"/>
    <cellStyle name="Ввод  2 18 4 2" xfId="14452"/>
    <cellStyle name="Ввод  2 18 5" xfId="7206"/>
    <cellStyle name="Ввод  2 18 5 2" xfId="16130"/>
    <cellStyle name="Ввод  2 18 6" xfId="8883"/>
    <cellStyle name="Ввод  2 18 6 2" xfId="17807"/>
    <cellStyle name="Ввод  2 18 7" xfId="11361"/>
    <cellStyle name="Ввод  2 18 8" xfId="19164"/>
    <cellStyle name="Ввод  2 19" xfId="2497"/>
    <cellStyle name="Ввод  2 19 2" xfId="3567"/>
    <cellStyle name="Ввод  2 19 2 2" xfId="12509"/>
    <cellStyle name="Ввод  2 19 3" xfId="5609"/>
    <cellStyle name="Ввод  2 19 3 2" xfId="14533"/>
    <cellStyle name="Ввод  2 19 4" xfId="7287"/>
    <cellStyle name="Ввод  2 19 4 2" xfId="16211"/>
    <cellStyle name="Ввод  2 19 5" xfId="8964"/>
    <cellStyle name="Ввод  2 19 5 2" xfId="17888"/>
    <cellStyle name="Ввод  2 19 6" xfId="11442"/>
    <cellStyle name="Ввод  2 19 7" xfId="19243"/>
    <cellStyle name="Ввод  2 2" xfId="96"/>
    <cellStyle name="Ввод  2 2 10" xfId="1827"/>
    <cellStyle name="Ввод  2 2 10 2" xfId="2703"/>
    <cellStyle name="Ввод  2 2 10 2 2" xfId="3686"/>
    <cellStyle name="Ввод  2 2 10 2 2 2" xfId="12626"/>
    <cellStyle name="Ввод  2 2 10 2 3" xfId="5815"/>
    <cellStyle name="Ввод  2 2 10 2 3 2" xfId="14739"/>
    <cellStyle name="Ввод  2 2 10 2 4" xfId="7493"/>
    <cellStyle name="Ввод  2 2 10 2 4 2" xfId="16417"/>
    <cellStyle name="Ввод  2 2 10 2 5" xfId="9170"/>
    <cellStyle name="Ввод  2 2 10 2 5 2" xfId="18094"/>
    <cellStyle name="Ввод  2 2 10 2 6" xfId="11648"/>
    <cellStyle name="Ввод  2 2 10 2 7" xfId="10214"/>
    <cellStyle name="Ввод  2 2 10 3" xfId="4874"/>
    <cellStyle name="Ввод  2 2 10 3 2" xfId="13802"/>
    <cellStyle name="Ввод  2 2 10 4" xfId="3611"/>
    <cellStyle name="Ввод  2 2 10 4 2" xfId="12553"/>
    <cellStyle name="Ввод  2 2 10 5" xfId="6632"/>
    <cellStyle name="Ввод  2 2 10 5 2" xfId="15556"/>
    <cellStyle name="Ввод  2 2 10 6" xfId="8310"/>
    <cellStyle name="Ввод  2 2 10 6 2" xfId="17234"/>
    <cellStyle name="Ввод  2 2 10 7" xfId="10778"/>
    <cellStyle name="Ввод  2 2 10 8" xfId="19293"/>
    <cellStyle name="Ввод  2 2 11" xfId="1800"/>
    <cellStyle name="Ввод  2 2 11 2" xfId="2676"/>
    <cellStyle name="Ввод  2 2 11 2 2" xfId="3573"/>
    <cellStyle name="Ввод  2 2 11 2 2 2" xfId="12515"/>
    <cellStyle name="Ввод  2 2 11 2 3" xfId="5788"/>
    <cellStyle name="Ввод  2 2 11 2 3 2" xfId="14712"/>
    <cellStyle name="Ввод  2 2 11 2 4" xfId="7466"/>
    <cellStyle name="Ввод  2 2 11 2 4 2" xfId="16390"/>
    <cellStyle name="Ввод  2 2 11 2 5" xfId="9143"/>
    <cellStyle name="Ввод  2 2 11 2 5 2" xfId="18067"/>
    <cellStyle name="Ввод  2 2 11 2 6" xfId="11621"/>
    <cellStyle name="Ввод  2 2 11 2 7" xfId="10078"/>
    <cellStyle name="Ввод  2 2 11 3" xfId="4077"/>
    <cellStyle name="Ввод  2 2 11 3 2" xfId="13017"/>
    <cellStyle name="Ввод  2 2 11 4" xfId="5168"/>
    <cellStyle name="Ввод  2 2 11 4 2" xfId="14092"/>
    <cellStyle name="Ввод  2 2 11 5" xfId="6605"/>
    <cellStyle name="Ввод  2 2 11 5 2" xfId="15529"/>
    <cellStyle name="Ввод  2 2 11 6" xfId="8283"/>
    <cellStyle name="Ввод  2 2 11 6 2" xfId="17207"/>
    <cellStyle name="Ввод  2 2 11 7" xfId="10751"/>
    <cellStyle name="Ввод  2 2 11 8" xfId="19657"/>
    <cellStyle name="Ввод  2 2 12" xfId="1815"/>
    <cellStyle name="Ввод  2 2 12 2" xfId="2691"/>
    <cellStyle name="Ввод  2 2 12 2 2" xfId="4192"/>
    <cellStyle name="Ввод  2 2 12 2 2 2" xfId="13131"/>
    <cellStyle name="Ввод  2 2 12 2 3" xfId="5803"/>
    <cellStyle name="Ввод  2 2 12 2 3 2" xfId="14727"/>
    <cellStyle name="Ввод  2 2 12 2 4" xfId="7481"/>
    <cellStyle name="Ввод  2 2 12 2 4 2" xfId="16405"/>
    <cellStyle name="Ввод  2 2 12 2 5" xfId="9158"/>
    <cellStyle name="Ввод  2 2 12 2 5 2" xfId="18082"/>
    <cellStyle name="Ввод  2 2 12 2 6" xfId="11636"/>
    <cellStyle name="Ввод  2 2 12 2 7" xfId="9962"/>
    <cellStyle name="Ввод  2 2 12 3" xfId="5107"/>
    <cellStyle name="Ввод  2 2 12 3 2" xfId="14034"/>
    <cellStyle name="Ввод  2 2 12 4" xfId="3584"/>
    <cellStyle name="Ввод  2 2 12 4 2" xfId="12526"/>
    <cellStyle name="Ввод  2 2 12 5" xfId="6620"/>
    <cellStyle name="Ввод  2 2 12 5 2" xfId="15544"/>
    <cellStyle name="Ввод  2 2 12 6" xfId="8298"/>
    <cellStyle name="Ввод  2 2 12 6 2" xfId="17222"/>
    <cellStyle name="Ввод  2 2 12 7" xfId="10766"/>
    <cellStyle name="Ввод  2 2 12 8" xfId="19333"/>
    <cellStyle name="Ввод  2 2 13" xfId="1968"/>
    <cellStyle name="Ввод  2 2 13 2" xfId="2844"/>
    <cellStyle name="Ввод  2 2 13 2 2" xfId="4761"/>
    <cellStyle name="Ввод  2 2 13 2 2 2" xfId="13692"/>
    <cellStyle name="Ввод  2 2 13 2 3" xfId="5956"/>
    <cellStyle name="Ввод  2 2 13 2 3 2" xfId="14880"/>
    <cellStyle name="Ввод  2 2 13 2 4" xfId="7634"/>
    <cellStyle name="Ввод  2 2 13 2 4 2" xfId="16558"/>
    <cellStyle name="Ввод  2 2 13 2 5" xfId="9311"/>
    <cellStyle name="Ввод  2 2 13 2 5 2" xfId="18235"/>
    <cellStyle name="Ввод  2 2 13 2 6" xfId="11789"/>
    <cellStyle name="Ввод  2 2 13 2 7" xfId="1025"/>
    <cellStyle name="Ввод  2 2 13 3" xfId="5118"/>
    <cellStyle name="Ввод  2 2 13 3 2" xfId="14045"/>
    <cellStyle name="Ввод  2 2 13 4" xfId="4432"/>
    <cellStyle name="Ввод  2 2 13 4 2" xfId="13370"/>
    <cellStyle name="Ввод  2 2 13 5" xfId="6773"/>
    <cellStyle name="Ввод  2 2 13 5 2" xfId="15697"/>
    <cellStyle name="Ввод  2 2 13 6" xfId="8451"/>
    <cellStyle name="Ввод  2 2 13 6 2" xfId="17375"/>
    <cellStyle name="Ввод  2 2 13 7" xfId="10919"/>
    <cellStyle name="Ввод  2 2 13 8" xfId="19688"/>
    <cellStyle name="Ввод  2 2 14" xfId="2018"/>
    <cellStyle name="Ввод  2 2 14 2" xfId="2894"/>
    <cellStyle name="Ввод  2 2 14 2 2" xfId="4335"/>
    <cellStyle name="Ввод  2 2 14 2 2 2" xfId="13274"/>
    <cellStyle name="Ввод  2 2 14 2 3" xfId="6006"/>
    <cellStyle name="Ввод  2 2 14 2 3 2" xfId="14930"/>
    <cellStyle name="Ввод  2 2 14 2 4" xfId="7684"/>
    <cellStyle name="Ввод  2 2 14 2 4 2" xfId="16608"/>
    <cellStyle name="Ввод  2 2 14 2 5" xfId="9361"/>
    <cellStyle name="Ввод  2 2 14 2 5 2" xfId="18285"/>
    <cellStyle name="Ввод  2 2 14 2 6" xfId="11839"/>
    <cellStyle name="Ввод  2 2 14 2 7" xfId="10202"/>
    <cellStyle name="Ввод  2 2 14 3" xfId="3447"/>
    <cellStyle name="Ввод  2 2 14 3 2" xfId="12391"/>
    <cellStyle name="Ввод  2 2 14 4" xfId="3957"/>
    <cellStyle name="Ввод  2 2 14 4 2" xfId="12897"/>
    <cellStyle name="Ввод  2 2 14 5" xfId="6823"/>
    <cellStyle name="Ввод  2 2 14 5 2" xfId="15747"/>
    <cellStyle name="Ввод  2 2 14 6" xfId="8501"/>
    <cellStyle name="Ввод  2 2 14 6 2" xfId="17425"/>
    <cellStyle name="Ввод  2 2 14 7" xfId="10969"/>
    <cellStyle name="Ввод  2 2 14 8" xfId="10014"/>
    <cellStyle name="Ввод  2 2 15" xfId="2342"/>
    <cellStyle name="Ввод  2 2 15 2" xfId="3204"/>
    <cellStyle name="Ввод  2 2 15 2 2" xfId="4344"/>
    <cellStyle name="Ввод  2 2 15 2 2 2" xfId="13283"/>
    <cellStyle name="Ввод  2 2 15 2 3" xfId="6316"/>
    <cellStyle name="Ввод  2 2 15 2 3 2" xfId="15240"/>
    <cellStyle name="Ввод  2 2 15 2 4" xfId="7994"/>
    <cellStyle name="Ввод  2 2 15 2 4 2" xfId="16918"/>
    <cellStyle name="Ввод  2 2 15 2 5" xfId="9671"/>
    <cellStyle name="Ввод  2 2 15 2 5 2" xfId="18595"/>
    <cellStyle name="Ввод  2 2 15 2 6" xfId="12149"/>
    <cellStyle name="Ввод  2 2 15 2 7" xfId="10524"/>
    <cellStyle name="Ввод  2 2 15 3" xfId="3716"/>
    <cellStyle name="Ввод  2 2 15 3 2" xfId="12656"/>
    <cellStyle name="Ввод  2 2 15 4" xfId="5456"/>
    <cellStyle name="Ввод  2 2 15 4 2" xfId="14380"/>
    <cellStyle name="Ввод  2 2 15 5" xfId="7134"/>
    <cellStyle name="Ввод  2 2 15 5 2" xfId="16058"/>
    <cellStyle name="Ввод  2 2 15 6" xfId="8811"/>
    <cellStyle name="Ввод  2 2 15 6 2" xfId="17735"/>
    <cellStyle name="Ввод  2 2 15 7" xfId="11288"/>
    <cellStyle name="Ввод  2 2 15 8" xfId="19514"/>
    <cellStyle name="Ввод  2 2 16" xfId="2411"/>
    <cellStyle name="Ввод  2 2 16 2" xfId="3271"/>
    <cellStyle name="Ввод  2 2 16 2 2" xfId="3424"/>
    <cellStyle name="Ввод  2 2 16 2 2 2" xfId="12368"/>
    <cellStyle name="Ввод  2 2 16 2 3" xfId="6383"/>
    <cellStyle name="Ввод  2 2 16 2 3 2" xfId="15307"/>
    <cellStyle name="Ввод  2 2 16 2 4" xfId="8061"/>
    <cellStyle name="Ввод  2 2 16 2 4 2" xfId="16985"/>
    <cellStyle name="Ввод  2 2 16 2 5" xfId="9738"/>
    <cellStyle name="Ввод  2 2 16 2 5 2" xfId="18662"/>
    <cellStyle name="Ввод  2 2 16 2 6" xfId="12216"/>
    <cellStyle name="Ввод  2 2 16 2 7" xfId="11279"/>
    <cellStyle name="Ввод  2 2 16 3" xfId="4331"/>
    <cellStyle name="Ввод  2 2 16 3 2" xfId="13270"/>
    <cellStyle name="Ввод  2 2 16 4" xfId="5523"/>
    <cellStyle name="Ввод  2 2 16 4 2" xfId="14447"/>
    <cellStyle name="Ввод  2 2 16 5" xfId="7201"/>
    <cellStyle name="Ввод  2 2 16 5 2" xfId="16125"/>
    <cellStyle name="Ввод  2 2 16 6" xfId="8878"/>
    <cellStyle name="Ввод  2 2 16 6 2" xfId="17802"/>
    <cellStyle name="Ввод  2 2 16 7" xfId="11356"/>
    <cellStyle name="Ввод  2 2 16 8" xfId="19513"/>
    <cellStyle name="Ввод  2 2 17" xfId="2417"/>
    <cellStyle name="Ввод  2 2 17 2" xfId="3274"/>
    <cellStyle name="Ввод  2 2 17 2 2" xfId="4774"/>
    <cellStyle name="Ввод  2 2 17 2 2 2" xfId="13704"/>
    <cellStyle name="Ввод  2 2 17 2 3" xfId="6386"/>
    <cellStyle name="Ввод  2 2 17 2 3 2" xfId="15310"/>
    <cellStyle name="Ввод  2 2 17 2 4" xfId="8064"/>
    <cellStyle name="Ввод  2 2 17 2 4 2" xfId="16988"/>
    <cellStyle name="Ввод  2 2 17 2 5" xfId="9741"/>
    <cellStyle name="Ввод  2 2 17 2 5 2" xfId="18665"/>
    <cellStyle name="Ввод  2 2 17 2 6" xfId="12219"/>
    <cellStyle name="Ввод  2 2 17 2 7" xfId="9973"/>
    <cellStyle name="Ввод  2 2 17 3" xfId="5114"/>
    <cellStyle name="Ввод  2 2 17 3 2" xfId="14041"/>
    <cellStyle name="Ввод  2 2 17 4" xfId="5529"/>
    <cellStyle name="Ввод  2 2 17 4 2" xfId="14453"/>
    <cellStyle name="Ввод  2 2 17 5" xfId="7207"/>
    <cellStyle name="Ввод  2 2 17 5 2" xfId="16131"/>
    <cellStyle name="Ввод  2 2 17 6" xfId="8884"/>
    <cellStyle name="Ввод  2 2 17 6 2" xfId="17808"/>
    <cellStyle name="Ввод  2 2 17 7" xfId="11362"/>
    <cellStyle name="Ввод  2 2 17 8" xfId="19574"/>
    <cellStyle name="Ввод  2 2 18" xfId="2486"/>
    <cellStyle name="Ввод  2 2 18 2" xfId="4571"/>
    <cellStyle name="Ввод  2 2 18 2 2" xfId="13506"/>
    <cellStyle name="Ввод  2 2 18 3" xfId="5598"/>
    <cellStyle name="Ввод  2 2 18 3 2" xfId="14522"/>
    <cellStyle name="Ввод  2 2 18 4" xfId="7276"/>
    <cellStyle name="Ввод  2 2 18 4 2" xfId="16200"/>
    <cellStyle name="Ввод  2 2 18 5" xfId="8953"/>
    <cellStyle name="Ввод  2 2 18 5 2" xfId="17877"/>
    <cellStyle name="Ввод  2 2 18 6" xfId="11431"/>
    <cellStyle name="Ввод  2 2 18 7" xfId="19455"/>
    <cellStyle name="Ввод  2 2 19" xfId="3317"/>
    <cellStyle name="Ввод  2 2 19 2" xfId="12262"/>
    <cellStyle name="Ввод  2 2 2" xfId="97"/>
    <cellStyle name="Ввод  2 2 2 10" xfId="1926"/>
    <cellStyle name="Ввод  2 2 2 10 2" xfId="2802"/>
    <cellStyle name="Ввод  2 2 2 10 2 2" xfId="3653"/>
    <cellStyle name="Ввод  2 2 2 10 2 2 2" xfId="12594"/>
    <cellStyle name="Ввод  2 2 2 10 2 3" xfId="5914"/>
    <cellStyle name="Ввод  2 2 2 10 2 3 2" xfId="14838"/>
    <cellStyle name="Ввод  2 2 2 10 2 4" xfId="7592"/>
    <cellStyle name="Ввод  2 2 2 10 2 4 2" xfId="16516"/>
    <cellStyle name="Ввод  2 2 2 10 2 5" xfId="9269"/>
    <cellStyle name="Ввод  2 2 2 10 2 5 2" xfId="18193"/>
    <cellStyle name="Ввод  2 2 2 10 2 6" xfId="11747"/>
    <cellStyle name="Ввод  2 2 2 10 2 7" xfId="10331"/>
    <cellStyle name="Ввод  2 2 2 10 3" xfId="4176"/>
    <cellStyle name="Ввод  2 2 2 10 3 2" xfId="13115"/>
    <cellStyle name="Ввод  2 2 2 10 4" xfId="3554"/>
    <cellStyle name="Ввод  2 2 2 10 4 2" xfId="12496"/>
    <cellStyle name="Ввод  2 2 2 10 5" xfId="6731"/>
    <cellStyle name="Ввод  2 2 2 10 5 2" xfId="15655"/>
    <cellStyle name="Ввод  2 2 2 10 6" xfId="8409"/>
    <cellStyle name="Ввод  2 2 2 10 6 2" xfId="17333"/>
    <cellStyle name="Ввод  2 2 2 10 7" xfId="10877"/>
    <cellStyle name="Ввод  2 2 2 10 8" xfId="19078"/>
    <cellStyle name="Ввод  2 2 2 11" xfId="1840"/>
    <cellStyle name="Ввод  2 2 2 11 2" xfId="2716"/>
    <cellStyle name="Ввод  2 2 2 11 2 2" xfId="4819"/>
    <cellStyle name="Ввод  2 2 2 11 2 2 2" xfId="13749"/>
    <cellStyle name="Ввод  2 2 2 11 2 3" xfId="5828"/>
    <cellStyle name="Ввод  2 2 2 11 2 3 2" xfId="14752"/>
    <cellStyle name="Ввод  2 2 2 11 2 4" xfId="7506"/>
    <cellStyle name="Ввод  2 2 2 11 2 4 2" xfId="16430"/>
    <cellStyle name="Ввод  2 2 2 11 2 5" xfId="9183"/>
    <cellStyle name="Ввод  2 2 2 11 2 5 2" xfId="18107"/>
    <cellStyle name="Ввод  2 2 2 11 2 6" xfId="11661"/>
    <cellStyle name="Ввод  2 2 2 11 2 7" xfId="19191"/>
    <cellStyle name="Ввод  2 2 2 11 3" xfId="3516"/>
    <cellStyle name="Ввод  2 2 2 11 3 2" xfId="12458"/>
    <cellStyle name="Ввод  2 2 2 11 4" xfId="3499"/>
    <cellStyle name="Ввод  2 2 2 11 4 2" xfId="12442"/>
    <cellStyle name="Ввод  2 2 2 11 5" xfId="6645"/>
    <cellStyle name="Ввод  2 2 2 11 5 2" xfId="15569"/>
    <cellStyle name="Ввод  2 2 2 11 6" xfId="8323"/>
    <cellStyle name="Ввод  2 2 2 11 6 2" xfId="17247"/>
    <cellStyle name="Ввод  2 2 2 11 7" xfId="10791"/>
    <cellStyle name="Ввод  2 2 2 11 8" xfId="18885"/>
    <cellStyle name="Ввод  2 2 2 12" xfId="1882"/>
    <cellStyle name="Ввод  2 2 2 12 2" xfId="2758"/>
    <cellStyle name="Ввод  2 2 2 12 2 2" xfId="4371"/>
    <cellStyle name="Ввод  2 2 2 12 2 2 2" xfId="13310"/>
    <cellStyle name="Ввод  2 2 2 12 2 3" xfId="5870"/>
    <cellStyle name="Ввод  2 2 2 12 2 3 2" xfId="14794"/>
    <cellStyle name="Ввод  2 2 2 12 2 4" xfId="7548"/>
    <cellStyle name="Ввод  2 2 2 12 2 4 2" xfId="16472"/>
    <cellStyle name="Ввод  2 2 2 12 2 5" xfId="9225"/>
    <cellStyle name="Ввод  2 2 2 12 2 5 2" xfId="18149"/>
    <cellStyle name="Ввод  2 2 2 12 2 6" xfId="11703"/>
    <cellStyle name="Ввод  2 2 2 12 2 7" xfId="10098"/>
    <cellStyle name="Ввод  2 2 2 12 3" xfId="3801"/>
    <cellStyle name="Ввод  2 2 2 12 3 2" xfId="12741"/>
    <cellStyle name="Ввод  2 2 2 12 4" xfId="3962"/>
    <cellStyle name="Ввод  2 2 2 12 4 2" xfId="12902"/>
    <cellStyle name="Ввод  2 2 2 12 5" xfId="6687"/>
    <cellStyle name="Ввод  2 2 2 12 5 2" xfId="15611"/>
    <cellStyle name="Ввод  2 2 2 12 6" xfId="8365"/>
    <cellStyle name="Ввод  2 2 2 12 6 2" xfId="17289"/>
    <cellStyle name="Ввод  2 2 2 12 7" xfId="10833"/>
    <cellStyle name="Ввод  2 2 2 12 8" xfId="19567"/>
    <cellStyle name="Ввод  2 2 2 13" xfId="1969"/>
    <cellStyle name="Ввод  2 2 2 13 2" xfId="2845"/>
    <cellStyle name="Ввод  2 2 2 13 2 2" xfId="5140"/>
    <cellStyle name="Ввод  2 2 2 13 2 2 2" xfId="14065"/>
    <cellStyle name="Ввод  2 2 2 13 2 3" xfId="5957"/>
    <cellStyle name="Ввод  2 2 2 13 2 3 2" xfId="14881"/>
    <cellStyle name="Ввод  2 2 2 13 2 4" xfId="7635"/>
    <cellStyle name="Ввод  2 2 2 13 2 4 2" xfId="16559"/>
    <cellStyle name="Ввод  2 2 2 13 2 5" xfId="9312"/>
    <cellStyle name="Ввод  2 2 2 13 2 5 2" xfId="18236"/>
    <cellStyle name="Ввод  2 2 2 13 2 6" xfId="11790"/>
    <cellStyle name="Ввод  2 2 2 13 2 7" xfId="10289"/>
    <cellStyle name="Ввод  2 2 2 13 3" xfId="3486"/>
    <cellStyle name="Ввод  2 2 2 13 3 2" xfId="12430"/>
    <cellStyle name="Ввод  2 2 2 13 4" xfId="4352"/>
    <cellStyle name="Ввод  2 2 2 13 4 2" xfId="13291"/>
    <cellStyle name="Ввод  2 2 2 13 5" xfId="6774"/>
    <cellStyle name="Ввод  2 2 2 13 5 2" xfId="15698"/>
    <cellStyle name="Ввод  2 2 2 13 6" xfId="8452"/>
    <cellStyle name="Ввод  2 2 2 13 6 2" xfId="17376"/>
    <cellStyle name="Ввод  2 2 2 13 7" xfId="10920"/>
    <cellStyle name="Ввод  2 2 2 13 8" xfId="19251"/>
    <cellStyle name="Ввод  2 2 2 14" xfId="2039"/>
    <cellStyle name="Ввод  2 2 2 14 2" xfId="2915"/>
    <cellStyle name="Ввод  2 2 2 14 2 2" xfId="3518"/>
    <cellStyle name="Ввод  2 2 2 14 2 2 2" xfId="12460"/>
    <cellStyle name="Ввод  2 2 2 14 2 3" xfId="6027"/>
    <cellStyle name="Ввод  2 2 2 14 2 3 2" xfId="14951"/>
    <cellStyle name="Ввод  2 2 2 14 2 4" xfId="7705"/>
    <cellStyle name="Ввод  2 2 2 14 2 4 2" xfId="16629"/>
    <cellStyle name="Ввод  2 2 2 14 2 5" xfId="9382"/>
    <cellStyle name="Ввод  2 2 2 14 2 5 2" xfId="18306"/>
    <cellStyle name="Ввод  2 2 2 14 2 6" xfId="11860"/>
    <cellStyle name="Ввод  2 2 2 14 2 7" xfId="10085"/>
    <cellStyle name="Ввод  2 2 2 14 3" xfId="5103"/>
    <cellStyle name="Ввод  2 2 2 14 3 2" xfId="14030"/>
    <cellStyle name="Ввод  2 2 2 14 4" xfId="3834"/>
    <cellStyle name="Ввод  2 2 2 14 4 2" xfId="12774"/>
    <cellStyle name="Ввод  2 2 2 14 5" xfId="6844"/>
    <cellStyle name="Ввод  2 2 2 14 5 2" xfId="15768"/>
    <cellStyle name="Ввод  2 2 2 14 6" xfId="8522"/>
    <cellStyle name="Ввод  2 2 2 14 6 2" xfId="17446"/>
    <cellStyle name="Ввод  2 2 2 14 7" xfId="10990"/>
    <cellStyle name="Ввод  2 2 2 14 8" xfId="9924"/>
    <cellStyle name="Ввод  2 2 2 15" xfId="2343"/>
    <cellStyle name="Ввод  2 2 2 15 2" xfId="3205"/>
    <cellStyle name="Ввод  2 2 2 15 2 2" xfId="4918"/>
    <cellStyle name="Ввод  2 2 2 15 2 2 2" xfId="13846"/>
    <cellStyle name="Ввод  2 2 2 15 2 3" xfId="6317"/>
    <cellStyle name="Ввод  2 2 2 15 2 3 2" xfId="15241"/>
    <cellStyle name="Ввод  2 2 2 15 2 4" xfId="7995"/>
    <cellStyle name="Ввод  2 2 2 15 2 4 2" xfId="16919"/>
    <cellStyle name="Ввод  2 2 2 15 2 5" xfId="9672"/>
    <cellStyle name="Ввод  2 2 2 15 2 5 2" xfId="18596"/>
    <cellStyle name="Ввод  2 2 2 15 2 6" xfId="12150"/>
    <cellStyle name="Ввод  2 2 2 15 2 7" xfId="10275"/>
    <cellStyle name="Ввод  2 2 2 15 3" xfId="3776"/>
    <cellStyle name="Ввод  2 2 2 15 3 2" xfId="12716"/>
    <cellStyle name="Ввод  2 2 2 15 4" xfId="5457"/>
    <cellStyle name="Ввод  2 2 2 15 4 2" xfId="14381"/>
    <cellStyle name="Ввод  2 2 2 15 5" xfId="7135"/>
    <cellStyle name="Ввод  2 2 2 15 5 2" xfId="16059"/>
    <cellStyle name="Ввод  2 2 2 15 6" xfId="8812"/>
    <cellStyle name="Ввод  2 2 2 15 6 2" xfId="17736"/>
    <cellStyle name="Ввод  2 2 2 15 7" xfId="11289"/>
    <cellStyle name="Ввод  2 2 2 15 8" xfId="19062"/>
    <cellStyle name="Ввод  2 2 2 16" xfId="2395"/>
    <cellStyle name="Ввод  2 2 2 16 2" xfId="3255"/>
    <cellStyle name="Ввод  2 2 2 16 2 2" xfId="5061"/>
    <cellStyle name="Ввод  2 2 2 16 2 2 2" xfId="13988"/>
    <cellStyle name="Ввод  2 2 2 16 2 3" xfId="6367"/>
    <cellStyle name="Ввод  2 2 2 16 2 3 2" xfId="15291"/>
    <cellStyle name="Ввод  2 2 2 16 2 4" xfId="8045"/>
    <cellStyle name="Ввод  2 2 2 16 2 4 2" xfId="16969"/>
    <cellStyle name="Ввод  2 2 2 16 2 5" xfId="9722"/>
    <cellStyle name="Ввод  2 2 2 16 2 5 2" xfId="18646"/>
    <cellStyle name="Ввод  2 2 2 16 2 6" xfId="12200"/>
    <cellStyle name="Ввод  2 2 2 16 2 7" xfId="10253"/>
    <cellStyle name="Ввод  2 2 2 16 3" xfId="4117"/>
    <cellStyle name="Ввод  2 2 2 16 3 2" xfId="13057"/>
    <cellStyle name="Ввод  2 2 2 16 4" xfId="5507"/>
    <cellStyle name="Ввод  2 2 2 16 4 2" xfId="14431"/>
    <cellStyle name="Ввод  2 2 2 16 5" xfId="7185"/>
    <cellStyle name="Ввод  2 2 2 16 5 2" xfId="16109"/>
    <cellStyle name="Ввод  2 2 2 16 6" xfId="8862"/>
    <cellStyle name="Ввод  2 2 2 16 6 2" xfId="17786"/>
    <cellStyle name="Ввод  2 2 2 16 7" xfId="11340"/>
    <cellStyle name="Ввод  2 2 2 16 8" xfId="18960"/>
    <cellStyle name="Ввод  2 2 2 17" xfId="2418"/>
    <cellStyle name="Ввод  2 2 2 17 2" xfId="3275"/>
    <cellStyle name="Ввод  2 2 2 17 2 2" xfId="4143"/>
    <cellStyle name="Ввод  2 2 2 17 2 2 2" xfId="13082"/>
    <cellStyle name="Ввод  2 2 2 17 2 3" xfId="6387"/>
    <cellStyle name="Ввод  2 2 2 17 2 3 2" xfId="15311"/>
    <cellStyle name="Ввод  2 2 2 17 2 4" xfId="8065"/>
    <cellStyle name="Ввод  2 2 2 17 2 4 2" xfId="16989"/>
    <cellStyle name="Ввод  2 2 2 17 2 5" xfId="9742"/>
    <cellStyle name="Ввод  2 2 2 17 2 5 2" xfId="18666"/>
    <cellStyle name="Ввод  2 2 2 17 2 6" xfId="12220"/>
    <cellStyle name="Ввод  2 2 2 17 2 7" xfId="10055"/>
    <cellStyle name="Ввод  2 2 2 17 3" xfId="5175"/>
    <cellStyle name="Ввод  2 2 2 17 3 2" xfId="14099"/>
    <cellStyle name="Ввод  2 2 2 17 4" xfId="5530"/>
    <cellStyle name="Ввод  2 2 2 17 4 2" xfId="14454"/>
    <cellStyle name="Ввод  2 2 2 17 5" xfId="7208"/>
    <cellStyle name="Ввод  2 2 2 17 5 2" xfId="16132"/>
    <cellStyle name="Ввод  2 2 2 17 6" xfId="8885"/>
    <cellStyle name="Ввод  2 2 2 17 6 2" xfId="17809"/>
    <cellStyle name="Ввод  2 2 2 17 7" xfId="11363"/>
    <cellStyle name="Ввод  2 2 2 17 8" xfId="19120"/>
    <cellStyle name="Ввод  2 2 2 18" xfId="2449"/>
    <cellStyle name="Ввод  2 2 2 18 2" xfId="5053"/>
    <cellStyle name="Ввод  2 2 2 18 2 2" xfId="13980"/>
    <cellStyle name="Ввод  2 2 2 18 3" xfId="5561"/>
    <cellStyle name="Ввод  2 2 2 18 3 2" xfId="14485"/>
    <cellStyle name="Ввод  2 2 2 18 4" xfId="7239"/>
    <cellStyle name="Ввод  2 2 2 18 4 2" xfId="16163"/>
    <cellStyle name="Ввод  2 2 2 18 5" xfId="8916"/>
    <cellStyle name="Ввод  2 2 2 18 5 2" xfId="17840"/>
    <cellStyle name="Ввод  2 2 2 18 6" xfId="11394"/>
    <cellStyle name="Ввод  2 2 2 18 7" xfId="19084"/>
    <cellStyle name="Ввод  2 2 2 19" xfId="3318"/>
    <cellStyle name="Ввод  2 2 2 19 2" xfId="12263"/>
    <cellStyle name="Ввод  2 2 2 2" xfId="98"/>
    <cellStyle name="Ввод  2 2 2 2 10" xfId="1808"/>
    <cellStyle name="Ввод  2 2 2 2 10 2" xfId="2684"/>
    <cellStyle name="Ввод  2 2 2 2 10 2 2" xfId="5050"/>
    <cellStyle name="Ввод  2 2 2 2 10 2 2 2" xfId="13977"/>
    <cellStyle name="Ввод  2 2 2 2 10 2 3" xfId="5796"/>
    <cellStyle name="Ввод  2 2 2 2 10 2 3 2" xfId="14720"/>
    <cellStyle name="Ввод  2 2 2 2 10 2 4" xfId="7474"/>
    <cellStyle name="Ввод  2 2 2 2 10 2 4 2" xfId="16398"/>
    <cellStyle name="Ввод  2 2 2 2 10 2 5" xfId="9151"/>
    <cellStyle name="Ввод  2 2 2 2 10 2 5 2" xfId="18075"/>
    <cellStyle name="Ввод  2 2 2 2 10 2 6" xfId="11629"/>
    <cellStyle name="Ввод  2 2 2 2 10 2 7" xfId="10122"/>
    <cellStyle name="Ввод  2 2 2 2 10 3" xfId="3631"/>
    <cellStyle name="Ввод  2 2 2 2 10 3 2" xfId="12573"/>
    <cellStyle name="Ввод  2 2 2 2 10 4" xfId="4562"/>
    <cellStyle name="Ввод  2 2 2 2 10 4 2" xfId="13497"/>
    <cellStyle name="Ввод  2 2 2 2 10 5" xfId="6613"/>
    <cellStyle name="Ввод  2 2 2 2 10 5 2" xfId="15537"/>
    <cellStyle name="Ввод  2 2 2 2 10 6" xfId="8291"/>
    <cellStyle name="Ввод  2 2 2 2 10 6 2" xfId="17215"/>
    <cellStyle name="Ввод  2 2 2 2 10 7" xfId="10759"/>
    <cellStyle name="Ввод  2 2 2 2 10 8" xfId="19451"/>
    <cellStyle name="Ввод  2 2 2 2 11" xfId="1874"/>
    <cellStyle name="Ввод  2 2 2 2 11 2" xfId="2750"/>
    <cellStyle name="Ввод  2 2 2 2 11 2 2" xfId="4646"/>
    <cellStyle name="Ввод  2 2 2 2 11 2 2 2" xfId="13579"/>
    <cellStyle name="Ввод  2 2 2 2 11 2 3" xfId="5862"/>
    <cellStyle name="Ввод  2 2 2 2 11 2 3 2" xfId="14786"/>
    <cellStyle name="Ввод  2 2 2 2 11 2 4" xfId="7540"/>
    <cellStyle name="Ввод  2 2 2 2 11 2 4 2" xfId="16464"/>
    <cellStyle name="Ввод  2 2 2 2 11 2 5" xfId="9217"/>
    <cellStyle name="Ввод  2 2 2 2 11 2 5 2" xfId="18141"/>
    <cellStyle name="Ввод  2 2 2 2 11 2 6" xfId="11695"/>
    <cellStyle name="Ввод  2 2 2 2 11 2 7" xfId="9935"/>
    <cellStyle name="Ввод  2 2 2 2 11 3" xfId="4794"/>
    <cellStyle name="Ввод  2 2 2 2 11 3 2" xfId="13724"/>
    <cellStyle name="Ввод  2 2 2 2 11 4" xfId="3466"/>
    <cellStyle name="Ввод  2 2 2 2 11 4 2" xfId="12410"/>
    <cellStyle name="Ввод  2 2 2 2 11 5" xfId="6679"/>
    <cellStyle name="Ввод  2 2 2 2 11 5 2" xfId="15603"/>
    <cellStyle name="Ввод  2 2 2 2 11 6" xfId="8357"/>
    <cellStyle name="Ввод  2 2 2 2 11 6 2" xfId="17281"/>
    <cellStyle name="Ввод  2 2 2 2 11 7" xfId="10825"/>
    <cellStyle name="Ввод  2 2 2 2 11 8" xfId="19572"/>
    <cellStyle name="Ввод  2 2 2 2 12" xfId="1970"/>
    <cellStyle name="Ввод  2 2 2 2 12 2" xfId="2846"/>
    <cellStyle name="Ввод  2 2 2 2 12 2 2" xfId="4003"/>
    <cellStyle name="Ввод  2 2 2 2 12 2 2 2" xfId="12943"/>
    <cellStyle name="Ввод  2 2 2 2 12 2 3" xfId="5958"/>
    <cellStyle name="Ввод  2 2 2 2 12 2 3 2" xfId="14882"/>
    <cellStyle name="Ввод  2 2 2 2 12 2 4" xfId="7636"/>
    <cellStyle name="Ввод  2 2 2 2 12 2 4 2" xfId="16560"/>
    <cellStyle name="Ввод  2 2 2 2 12 2 5" xfId="9313"/>
    <cellStyle name="Ввод  2 2 2 2 12 2 5 2" xfId="18237"/>
    <cellStyle name="Ввод  2 2 2 2 12 2 6" xfId="11791"/>
    <cellStyle name="Ввод  2 2 2 2 12 2 7" xfId="236"/>
    <cellStyle name="Ввод  2 2 2 2 12 3" xfId="4734"/>
    <cellStyle name="Ввод  2 2 2 2 12 3 2" xfId="13666"/>
    <cellStyle name="Ввод  2 2 2 2 12 4" xfId="3982"/>
    <cellStyle name="Ввод  2 2 2 2 12 4 2" xfId="12922"/>
    <cellStyle name="Ввод  2 2 2 2 12 5" xfId="6775"/>
    <cellStyle name="Ввод  2 2 2 2 12 5 2" xfId="15699"/>
    <cellStyle name="Ввод  2 2 2 2 12 6" xfId="8453"/>
    <cellStyle name="Ввод  2 2 2 2 12 6 2" xfId="17377"/>
    <cellStyle name="Ввод  2 2 2 2 12 7" xfId="10921"/>
    <cellStyle name="Ввод  2 2 2 2 12 8" xfId="19668"/>
    <cellStyle name="Ввод  2 2 2 2 13" xfId="2047"/>
    <cellStyle name="Ввод  2 2 2 2 13 2" xfId="2923"/>
    <cellStyle name="Ввод  2 2 2 2 13 2 2" xfId="4401"/>
    <cellStyle name="Ввод  2 2 2 2 13 2 2 2" xfId="13339"/>
    <cellStyle name="Ввод  2 2 2 2 13 2 3" xfId="6035"/>
    <cellStyle name="Ввод  2 2 2 2 13 2 3 2" xfId="14959"/>
    <cellStyle name="Ввод  2 2 2 2 13 2 4" xfId="7713"/>
    <cellStyle name="Ввод  2 2 2 2 13 2 4 2" xfId="16637"/>
    <cellStyle name="Ввод  2 2 2 2 13 2 5" xfId="9390"/>
    <cellStyle name="Ввод  2 2 2 2 13 2 5 2" xfId="18314"/>
    <cellStyle name="Ввод  2 2 2 2 13 2 6" xfId="11868"/>
    <cellStyle name="Ввод  2 2 2 2 13 2 7" xfId="10271"/>
    <cellStyle name="Ввод  2 2 2 2 13 3" xfId="4283"/>
    <cellStyle name="Ввод  2 2 2 2 13 3 2" xfId="13222"/>
    <cellStyle name="Ввод  2 2 2 2 13 4" xfId="4354"/>
    <cellStyle name="Ввод  2 2 2 2 13 4 2" xfId="13293"/>
    <cellStyle name="Ввод  2 2 2 2 13 5" xfId="6852"/>
    <cellStyle name="Ввод  2 2 2 2 13 5 2" xfId="15776"/>
    <cellStyle name="Ввод  2 2 2 2 13 6" xfId="8530"/>
    <cellStyle name="Ввод  2 2 2 2 13 6 2" xfId="17454"/>
    <cellStyle name="Ввод  2 2 2 2 13 7" xfId="10998"/>
    <cellStyle name="Ввод  2 2 2 2 13 8" xfId="19169"/>
    <cellStyle name="Ввод  2 2 2 2 14" xfId="2344"/>
    <cellStyle name="Ввод  2 2 2 2 14 2" xfId="3206"/>
    <cellStyle name="Ввод  2 2 2 2 14 2 2" xfId="4239"/>
    <cellStyle name="Ввод  2 2 2 2 14 2 2 2" xfId="13178"/>
    <cellStyle name="Ввод  2 2 2 2 14 2 3" xfId="6318"/>
    <cellStyle name="Ввод  2 2 2 2 14 2 3 2" xfId="15242"/>
    <cellStyle name="Ввод  2 2 2 2 14 2 4" xfId="7996"/>
    <cellStyle name="Ввод  2 2 2 2 14 2 4 2" xfId="16920"/>
    <cellStyle name="Ввод  2 2 2 2 14 2 5" xfId="9673"/>
    <cellStyle name="Ввод  2 2 2 2 14 2 5 2" xfId="18597"/>
    <cellStyle name="Ввод  2 2 2 2 14 2 6" xfId="12151"/>
    <cellStyle name="Ввод  2 2 2 2 14 2 7" xfId="10033"/>
    <cellStyle name="Ввод  2 2 2 2 14 3" xfId="4729"/>
    <cellStyle name="Ввод  2 2 2 2 14 3 2" xfId="13661"/>
    <cellStyle name="Ввод  2 2 2 2 14 4" xfId="5458"/>
    <cellStyle name="Ввод  2 2 2 2 14 4 2" xfId="14382"/>
    <cellStyle name="Ввод  2 2 2 2 14 5" xfId="7136"/>
    <cellStyle name="Ввод  2 2 2 2 14 5 2" xfId="16060"/>
    <cellStyle name="Ввод  2 2 2 2 14 6" xfId="8813"/>
    <cellStyle name="Ввод  2 2 2 2 14 6 2" xfId="17737"/>
    <cellStyle name="Ввод  2 2 2 2 14 7" xfId="11290"/>
    <cellStyle name="Ввод  2 2 2 2 14 8" xfId="18910"/>
    <cellStyle name="Ввод  2 2 2 2 15" xfId="2335"/>
    <cellStyle name="Ввод  2 2 2 2 15 2" xfId="3199"/>
    <cellStyle name="Ввод  2 2 2 2 15 2 2" xfId="3816"/>
    <cellStyle name="Ввод  2 2 2 2 15 2 2 2" xfId="12756"/>
    <cellStyle name="Ввод  2 2 2 2 15 2 3" xfId="6311"/>
    <cellStyle name="Ввод  2 2 2 2 15 2 3 2" xfId="15235"/>
    <cellStyle name="Ввод  2 2 2 2 15 2 4" xfId="7989"/>
    <cellStyle name="Ввод  2 2 2 2 15 2 4 2" xfId="16913"/>
    <cellStyle name="Ввод  2 2 2 2 15 2 5" xfId="9666"/>
    <cellStyle name="Ввод  2 2 2 2 15 2 5 2" xfId="18590"/>
    <cellStyle name="Ввод  2 2 2 2 15 2 6" xfId="12144"/>
    <cellStyle name="Ввод  2 2 2 2 15 2 7" xfId="18778"/>
    <cellStyle name="Ввод  2 2 2 2 15 3" xfId="4859"/>
    <cellStyle name="Ввод  2 2 2 2 15 3 2" xfId="13787"/>
    <cellStyle name="Ввод  2 2 2 2 15 4" xfId="5451"/>
    <cellStyle name="Ввод  2 2 2 2 15 4 2" xfId="14375"/>
    <cellStyle name="Ввод  2 2 2 2 15 5" xfId="7129"/>
    <cellStyle name="Ввод  2 2 2 2 15 5 2" xfId="16053"/>
    <cellStyle name="Ввод  2 2 2 2 15 6" xfId="8806"/>
    <cellStyle name="Ввод  2 2 2 2 15 6 2" xfId="17730"/>
    <cellStyle name="Ввод  2 2 2 2 15 7" xfId="11283"/>
    <cellStyle name="Ввод  2 2 2 2 15 8" xfId="19307"/>
    <cellStyle name="Ввод  2 2 2 2 16" xfId="2419"/>
    <cellStyle name="Ввод  2 2 2 2 16 2" xfId="3276"/>
    <cellStyle name="Ввод  2 2 2 2 16 2 2" xfId="3678"/>
    <cellStyle name="Ввод  2 2 2 2 16 2 2 2" xfId="12619"/>
    <cellStyle name="Ввод  2 2 2 2 16 2 3" xfId="6388"/>
    <cellStyle name="Ввод  2 2 2 2 16 2 3 2" xfId="15312"/>
    <cellStyle name="Ввод  2 2 2 2 16 2 4" xfId="8066"/>
    <cellStyle name="Ввод  2 2 2 2 16 2 4 2" xfId="16990"/>
    <cellStyle name="Ввод  2 2 2 2 16 2 5" xfId="9743"/>
    <cellStyle name="Ввод  2 2 2 2 16 2 5 2" xfId="18667"/>
    <cellStyle name="Ввод  2 2 2 2 16 2 6" xfId="12221"/>
    <cellStyle name="Ввод  2 2 2 2 16 2 7" xfId="9997"/>
    <cellStyle name="Ввод  2 2 2 2 16 3" xfId="4377"/>
    <cellStyle name="Ввод  2 2 2 2 16 3 2" xfId="13315"/>
    <cellStyle name="Ввод  2 2 2 2 16 4" xfId="5531"/>
    <cellStyle name="Ввод  2 2 2 2 16 4 2" xfId="14455"/>
    <cellStyle name="Ввод  2 2 2 2 16 5" xfId="7209"/>
    <cellStyle name="Ввод  2 2 2 2 16 5 2" xfId="16133"/>
    <cellStyle name="Ввод  2 2 2 2 16 6" xfId="8886"/>
    <cellStyle name="Ввод  2 2 2 2 16 6 2" xfId="17810"/>
    <cellStyle name="Ввод  2 2 2 2 16 7" xfId="11364"/>
    <cellStyle name="Ввод  2 2 2 2 16 8" xfId="19528"/>
    <cellStyle name="Ввод  2 2 2 2 17" xfId="2481"/>
    <cellStyle name="Ввод  2 2 2 2 17 2" xfId="4330"/>
    <cellStyle name="Ввод  2 2 2 2 17 2 2" xfId="13269"/>
    <cellStyle name="Ввод  2 2 2 2 17 3" xfId="5593"/>
    <cellStyle name="Ввод  2 2 2 2 17 3 2" xfId="14517"/>
    <cellStyle name="Ввод  2 2 2 2 17 4" xfId="7271"/>
    <cellStyle name="Ввод  2 2 2 2 17 4 2" xfId="16195"/>
    <cellStyle name="Ввод  2 2 2 2 17 5" xfId="8948"/>
    <cellStyle name="Ввод  2 2 2 2 17 5 2" xfId="17872"/>
    <cellStyle name="Ввод  2 2 2 2 17 6" xfId="11426"/>
    <cellStyle name="Ввод  2 2 2 2 17 7" xfId="19227"/>
    <cellStyle name="Ввод  2 2 2 2 18" xfId="3319"/>
    <cellStyle name="Ввод  2 2 2 2 18 2" xfId="12264"/>
    <cellStyle name="Ввод  2 2 2 2 19" xfId="3926"/>
    <cellStyle name="Ввод  2 2 2 2 19 2" xfId="12866"/>
    <cellStyle name="Ввод  2 2 2 2 2" xfId="418"/>
    <cellStyle name="Ввод  2 2 2 2 20" xfId="4455"/>
    <cellStyle name="Ввод  2 2 2 2 20 2" xfId="13392"/>
    <cellStyle name="Ввод  2 2 2 2 21" xfId="3913"/>
    <cellStyle name="Ввод  2 2 2 2 21 2" xfId="12853"/>
    <cellStyle name="Ввод  2 2 2 2 22" xfId="9786"/>
    <cellStyle name="Ввод  2 2 2 2 22 2" xfId="18710"/>
    <cellStyle name="Ввод  2 2 2 2 23" xfId="9860"/>
    <cellStyle name="Ввод  2 2 2 2 24" xfId="10023"/>
    <cellStyle name="Ввод  2 2 2 2 3" xfId="671"/>
    <cellStyle name="Ввод  2 2 2 2 4" xfId="1633"/>
    <cellStyle name="Ввод  2 2 2 2 4 10" xfId="10584"/>
    <cellStyle name="Ввод  2 2 2 2 4 11" xfId="19530"/>
    <cellStyle name="Ввод  2 2 2 2 4 2" xfId="2056"/>
    <cellStyle name="Ввод  2 2 2 2 4 2 2" xfId="2932"/>
    <cellStyle name="Ввод  2 2 2 2 4 2 2 2" xfId="5030"/>
    <cellStyle name="Ввод  2 2 2 2 4 2 2 2 2" xfId="13957"/>
    <cellStyle name="Ввод  2 2 2 2 4 2 2 3" xfId="6044"/>
    <cellStyle name="Ввод  2 2 2 2 4 2 2 3 2" xfId="14968"/>
    <cellStyle name="Ввод  2 2 2 2 4 2 2 4" xfId="7722"/>
    <cellStyle name="Ввод  2 2 2 2 4 2 2 4 2" xfId="16646"/>
    <cellStyle name="Ввод  2 2 2 2 4 2 2 5" xfId="9399"/>
    <cellStyle name="Ввод  2 2 2 2 4 2 2 5 2" xfId="18323"/>
    <cellStyle name="Ввод  2 2 2 2 4 2 2 6" xfId="11877"/>
    <cellStyle name="Ввод  2 2 2 2 4 2 2 7" xfId="10046"/>
    <cellStyle name="Ввод  2 2 2 2 4 2 3" xfId="5162"/>
    <cellStyle name="Ввод  2 2 2 2 4 2 3 2" xfId="14086"/>
    <cellStyle name="Ввод  2 2 2 2 4 2 4" xfId="3418"/>
    <cellStyle name="Ввод  2 2 2 2 4 2 4 2" xfId="12362"/>
    <cellStyle name="Ввод  2 2 2 2 4 2 5" xfId="6861"/>
    <cellStyle name="Ввод  2 2 2 2 4 2 5 2" xfId="15785"/>
    <cellStyle name="Ввод  2 2 2 2 4 2 6" xfId="8539"/>
    <cellStyle name="Ввод  2 2 2 2 4 2 6 2" xfId="17463"/>
    <cellStyle name="Ввод  2 2 2 2 4 2 7" xfId="11007"/>
    <cellStyle name="Ввод  2 2 2 2 4 2 8" xfId="19543"/>
    <cellStyle name="Ввод  2 2 2 2 4 3" xfId="2142"/>
    <cellStyle name="Ввод  2 2 2 2 4 3 2" xfId="3018"/>
    <cellStyle name="Ввод  2 2 2 2 4 3 2 2" xfId="3919"/>
    <cellStyle name="Ввод  2 2 2 2 4 3 2 2 2" xfId="12859"/>
    <cellStyle name="Ввод  2 2 2 2 4 3 2 3" xfId="6130"/>
    <cellStyle name="Ввод  2 2 2 2 4 3 2 3 2" xfId="15054"/>
    <cellStyle name="Ввод  2 2 2 2 4 3 2 4" xfId="7808"/>
    <cellStyle name="Ввод  2 2 2 2 4 3 2 4 2" xfId="16732"/>
    <cellStyle name="Ввод  2 2 2 2 4 3 2 5" xfId="9485"/>
    <cellStyle name="Ввод  2 2 2 2 4 3 2 5 2" xfId="18409"/>
    <cellStyle name="Ввод  2 2 2 2 4 3 2 6" xfId="11963"/>
    <cellStyle name="Ввод  2 2 2 2 4 3 2 7" xfId="10273"/>
    <cellStyle name="Ввод  2 2 2 2 4 3 3" xfId="3812"/>
    <cellStyle name="Ввод  2 2 2 2 4 3 3 2" xfId="12752"/>
    <cellStyle name="Ввод  2 2 2 2 4 3 4" xfId="5268"/>
    <cellStyle name="Ввод  2 2 2 2 4 3 4 2" xfId="14192"/>
    <cellStyle name="Ввод  2 2 2 2 4 3 5" xfId="6947"/>
    <cellStyle name="Ввод  2 2 2 2 4 3 5 2" xfId="15871"/>
    <cellStyle name="Ввод  2 2 2 2 4 3 6" xfId="8625"/>
    <cellStyle name="Ввод  2 2 2 2 4 3 6 2" xfId="17549"/>
    <cellStyle name="Ввод  2 2 2 2 4 3 7" xfId="11093"/>
    <cellStyle name="Ввод  2 2 2 2 4 3 8" xfId="10019"/>
    <cellStyle name="Ввод  2 2 2 2 4 4" xfId="2228"/>
    <cellStyle name="Ввод  2 2 2 2 4 4 2" xfId="3104"/>
    <cellStyle name="Ввод  2 2 2 2 4 4 2 2" xfId="4546"/>
    <cellStyle name="Ввод  2 2 2 2 4 4 2 2 2" xfId="13481"/>
    <cellStyle name="Ввод  2 2 2 2 4 4 2 3" xfId="6216"/>
    <cellStyle name="Ввод  2 2 2 2 4 4 2 3 2" xfId="15140"/>
    <cellStyle name="Ввод  2 2 2 2 4 4 2 4" xfId="7894"/>
    <cellStyle name="Ввод  2 2 2 2 4 4 2 4 2" xfId="16818"/>
    <cellStyle name="Ввод  2 2 2 2 4 4 2 5" xfId="9571"/>
    <cellStyle name="Ввод  2 2 2 2 4 4 2 5 2" xfId="18495"/>
    <cellStyle name="Ввод  2 2 2 2 4 4 2 6" xfId="12049"/>
    <cellStyle name="Ввод  2 2 2 2 4 4 2 7" xfId="10096"/>
    <cellStyle name="Ввод  2 2 2 2 4 4 3" xfId="4905"/>
    <cellStyle name="Ввод  2 2 2 2 4 4 3 2" xfId="13833"/>
    <cellStyle name="Ввод  2 2 2 2 4 4 4" xfId="5354"/>
    <cellStyle name="Ввод  2 2 2 2 4 4 4 2" xfId="14278"/>
    <cellStyle name="Ввод  2 2 2 2 4 4 5" xfId="7033"/>
    <cellStyle name="Ввод  2 2 2 2 4 4 5 2" xfId="15957"/>
    <cellStyle name="Ввод  2 2 2 2 4 4 6" xfId="8711"/>
    <cellStyle name="Ввод  2 2 2 2 4 4 6 2" xfId="17635"/>
    <cellStyle name="Ввод  2 2 2 2 4 4 7" xfId="11179"/>
    <cellStyle name="Ввод  2 2 2 2 4 4 8" xfId="19165"/>
    <cellStyle name="Ввод  2 2 2 2 4 5" xfId="2509"/>
    <cellStyle name="Ввод  2 2 2 2 4 5 2" xfId="5110"/>
    <cellStyle name="Ввод  2 2 2 2 4 5 2 2" xfId="14037"/>
    <cellStyle name="Ввод  2 2 2 2 4 5 3" xfId="5621"/>
    <cellStyle name="Ввод  2 2 2 2 4 5 3 2" xfId="14545"/>
    <cellStyle name="Ввод  2 2 2 2 4 5 4" xfId="7299"/>
    <cellStyle name="Ввод  2 2 2 2 4 5 4 2" xfId="16223"/>
    <cellStyle name="Ввод  2 2 2 2 4 5 5" xfId="8976"/>
    <cellStyle name="Ввод  2 2 2 2 4 5 5 2" xfId="17900"/>
    <cellStyle name="Ввод  2 2 2 2 4 5 6" xfId="11454"/>
    <cellStyle name="Ввод  2 2 2 2 4 5 7" xfId="18915"/>
    <cellStyle name="Ввод  2 2 2 2 4 6" xfId="4423"/>
    <cellStyle name="Ввод  2 2 2 2 4 6 2" xfId="13361"/>
    <cellStyle name="Ввод  2 2 2 2 4 7" xfId="4975"/>
    <cellStyle name="Ввод  2 2 2 2 4 7 2" xfId="13902"/>
    <cellStyle name="Ввод  2 2 2 2 4 8" xfId="6438"/>
    <cellStyle name="Ввод  2 2 2 2 4 8 2" xfId="15362"/>
    <cellStyle name="Ввод  2 2 2 2 4 9" xfId="8116"/>
    <cellStyle name="Ввод  2 2 2 2 4 9 2" xfId="17040"/>
    <cellStyle name="Ввод  2 2 2 2 5" xfId="1764"/>
    <cellStyle name="Ввод  2 2 2 2 5 10" xfId="10715"/>
    <cellStyle name="Ввод  2 2 2 2 5 11" xfId="19554"/>
    <cellStyle name="Ввод  2 2 2 2 5 2" xfId="2129"/>
    <cellStyle name="Ввод  2 2 2 2 5 2 2" xfId="3005"/>
    <cellStyle name="Ввод  2 2 2 2 5 2 2 2" xfId="4897"/>
    <cellStyle name="Ввод  2 2 2 2 5 2 2 2 2" xfId="13825"/>
    <cellStyle name="Ввод  2 2 2 2 5 2 2 3" xfId="6117"/>
    <cellStyle name="Ввод  2 2 2 2 5 2 2 3 2" xfId="15041"/>
    <cellStyle name="Ввод  2 2 2 2 5 2 2 4" xfId="7795"/>
    <cellStyle name="Ввод  2 2 2 2 5 2 2 4 2" xfId="16719"/>
    <cellStyle name="Ввод  2 2 2 2 5 2 2 5" xfId="9472"/>
    <cellStyle name="Ввод  2 2 2 2 5 2 2 5 2" xfId="18396"/>
    <cellStyle name="Ввод  2 2 2 2 5 2 2 6" xfId="11950"/>
    <cellStyle name="Ввод  2 2 2 2 5 2 2 7" xfId="10442"/>
    <cellStyle name="Ввод  2 2 2 2 5 2 3" xfId="5075"/>
    <cellStyle name="Ввод  2 2 2 2 5 2 3 2" xfId="14002"/>
    <cellStyle name="Ввод  2 2 2 2 5 2 4" xfId="5255"/>
    <cellStyle name="Ввод  2 2 2 2 5 2 4 2" xfId="14179"/>
    <cellStyle name="Ввод  2 2 2 2 5 2 5" xfId="6934"/>
    <cellStyle name="Ввод  2 2 2 2 5 2 5 2" xfId="15858"/>
    <cellStyle name="Ввод  2 2 2 2 5 2 6" xfId="8612"/>
    <cellStyle name="Ввод  2 2 2 2 5 2 6 2" xfId="17536"/>
    <cellStyle name="Ввод  2 2 2 2 5 2 7" xfId="11080"/>
    <cellStyle name="Ввод  2 2 2 2 5 2 8" xfId="18886"/>
    <cellStyle name="Ввод  2 2 2 2 5 3" xfId="2215"/>
    <cellStyle name="Ввод  2 2 2 2 5 3 2" xfId="3091"/>
    <cellStyle name="Ввод  2 2 2 2 5 3 2 2" xfId="3633"/>
    <cellStyle name="Ввод  2 2 2 2 5 3 2 2 2" xfId="12574"/>
    <cellStyle name="Ввод  2 2 2 2 5 3 2 3" xfId="6203"/>
    <cellStyle name="Ввод  2 2 2 2 5 3 2 3 2" xfId="15127"/>
    <cellStyle name="Ввод  2 2 2 2 5 3 2 4" xfId="7881"/>
    <cellStyle name="Ввод  2 2 2 2 5 3 2 4 2" xfId="16805"/>
    <cellStyle name="Ввод  2 2 2 2 5 3 2 5" xfId="9558"/>
    <cellStyle name="Ввод  2 2 2 2 5 3 2 5 2" xfId="18482"/>
    <cellStyle name="Ввод  2 2 2 2 5 3 2 6" xfId="12036"/>
    <cellStyle name="Ввод  2 2 2 2 5 3 2 7" xfId="18757"/>
    <cellStyle name="Ввод  2 2 2 2 5 3 3" xfId="4227"/>
    <cellStyle name="Ввод  2 2 2 2 5 3 3 2" xfId="13166"/>
    <cellStyle name="Ввод  2 2 2 2 5 3 4" xfId="5341"/>
    <cellStyle name="Ввод  2 2 2 2 5 3 4 2" xfId="14265"/>
    <cellStyle name="Ввод  2 2 2 2 5 3 5" xfId="7020"/>
    <cellStyle name="Ввод  2 2 2 2 5 3 5 2" xfId="15944"/>
    <cellStyle name="Ввод  2 2 2 2 5 3 6" xfId="8698"/>
    <cellStyle name="Ввод  2 2 2 2 5 3 6 2" xfId="17622"/>
    <cellStyle name="Ввод  2 2 2 2 5 3 7" xfId="11166"/>
    <cellStyle name="Ввод  2 2 2 2 5 3 8" xfId="18859"/>
    <cellStyle name="Ввод  2 2 2 2 5 4" xfId="2301"/>
    <cellStyle name="Ввод  2 2 2 2 5 4 2" xfId="3177"/>
    <cellStyle name="Ввод  2 2 2 2 5 4 2 2" xfId="4847"/>
    <cellStyle name="Ввод  2 2 2 2 5 4 2 2 2" xfId="13775"/>
    <cellStyle name="Ввод  2 2 2 2 5 4 2 3" xfId="6289"/>
    <cellStyle name="Ввод  2 2 2 2 5 4 2 3 2" xfId="15213"/>
    <cellStyle name="Ввод  2 2 2 2 5 4 2 4" xfId="7967"/>
    <cellStyle name="Ввод  2 2 2 2 5 4 2 4 2" xfId="16891"/>
    <cellStyle name="Ввод  2 2 2 2 5 4 2 5" xfId="9644"/>
    <cellStyle name="Ввод  2 2 2 2 5 4 2 5 2" xfId="18568"/>
    <cellStyle name="Ввод  2 2 2 2 5 4 2 6" xfId="12122"/>
    <cellStyle name="Ввод  2 2 2 2 5 4 2 7" xfId="10508"/>
    <cellStyle name="Ввод  2 2 2 2 5 4 3" xfId="4323"/>
    <cellStyle name="Ввод  2 2 2 2 5 4 3 2" xfId="13262"/>
    <cellStyle name="Ввод  2 2 2 2 5 4 4" xfId="5427"/>
    <cellStyle name="Ввод  2 2 2 2 5 4 4 2" xfId="14351"/>
    <cellStyle name="Ввод  2 2 2 2 5 4 5" xfId="7106"/>
    <cellStyle name="Ввод  2 2 2 2 5 4 5 2" xfId="16030"/>
    <cellStyle name="Ввод  2 2 2 2 5 4 6" xfId="8784"/>
    <cellStyle name="Ввод  2 2 2 2 5 4 6 2" xfId="17708"/>
    <cellStyle name="Ввод  2 2 2 2 5 4 7" xfId="11252"/>
    <cellStyle name="Ввод  2 2 2 2 5 4 8" xfId="18929"/>
    <cellStyle name="Ввод  2 2 2 2 5 5" xfId="2640"/>
    <cellStyle name="Ввод  2 2 2 2 5 5 2" xfId="4362"/>
    <cellStyle name="Ввод  2 2 2 2 5 5 2 2" xfId="13301"/>
    <cellStyle name="Ввод  2 2 2 2 5 5 3" xfId="5752"/>
    <cellStyle name="Ввод  2 2 2 2 5 5 3 2" xfId="14676"/>
    <cellStyle name="Ввод  2 2 2 2 5 5 4" xfId="7430"/>
    <cellStyle name="Ввод  2 2 2 2 5 5 4 2" xfId="16354"/>
    <cellStyle name="Ввод  2 2 2 2 5 5 5" xfId="9107"/>
    <cellStyle name="Ввод  2 2 2 2 5 5 5 2" xfId="18031"/>
    <cellStyle name="Ввод  2 2 2 2 5 5 6" xfId="11585"/>
    <cellStyle name="Ввод  2 2 2 2 5 5 7" xfId="10313"/>
    <cellStyle name="Ввод  2 2 2 2 5 6" xfId="4221"/>
    <cellStyle name="Ввод  2 2 2 2 5 6 2" xfId="13160"/>
    <cellStyle name="Ввод  2 2 2 2 5 7" xfId="4015"/>
    <cellStyle name="Ввод  2 2 2 2 5 7 2" xfId="12955"/>
    <cellStyle name="Ввод  2 2 2 2 5 8" xfId="6569"/>
    <cellStyle name="Ввод  2 2 2 2 5 8 2" xfId="15493"/>
    <cellStyle name="Ввод  2 2 2 2 5 9" xfId="8247"/>
    <cellStyle name="Ввод  2 2 2 2 5 9 2" xfId="17171"/>
    <cellStyle name="Ввод  2 2 2 2 6" xfId="1707"/>
    <cellStyle name="Ввод  2 2 2 2 6 2" xfId="2583"/>
    <cellStyle name="Ввод  2 2 2 2 6 2 2" xfId="4515"/>
    <cellStyle name="Ввод  2 2 2 2 6 2 2 2" xfId="13450"/>
    <cellStyle name="Ввод  2 2 2 2 6 2 3" xfId="5695"/>
    <cellStyle name="Ввод  2 2 2 2 6 2 3 2" xfId="14619"/>
    <cellStyle name="Ввод  2 2 2 2 6 2 4" xfId="7373"/>
    <cellStyle name="Ввод  2 2 2 2 6 2 4 2" xfId="16297"/>
    <cellStyle name="Ввод  2 2 2 2 6 2 5" xfId="9050"/>
    <cellStyle name="Ввод  2 2 2 2 6 2 5 2" xfId="17974"/>
    <cellStyle name="Ввод  2 2 2 2 6 2 6" xfId="11528"/>
    <cellStyle name="Ввод  2 2 2 2 6 2 7" xfId="18750"/>
    <cellStyle name="Ввод  2 2 2 2 6 3" xfId="3900"/>
    <cellStyle name="Ввод  2 2 2 2 6 3 2" xfId="12840"/>
    <cellStyle name="Ввод  2 2 2 2 6 4" xfId="4717"/>
    <cellStyle name="Ввод  2 2 2 2 6 4 2" xfId="13650"/>
    <cellStyle name="Ввод  2 2 2 2 6 5" xfId="6512"/>
    <cellStyle name="Ввод  2 2 2 2 6 5 2" xfId="15436"/>
    <cellStyle name="Ввод  2 2 2 2 6 6" xfId="8190"/>
    <cellStyle name="Ввод  2 2 2 2 6 6 2" xfId="17114"/>
    <cellStyle name="Ввод  2 2 2 2 6 7" xfId="10658"/>
    <cellStyle name="Ввод  2 2 2 2 6 8" xfId="19039"/>
    <cellStyle name="Ввод  2 2 2 2 7" xfId="1656"/>
    <cellStyle name="Ввод  2 2 2 2 7 2" xfId="2532"/>
    <cellStyle name="Ввод  2 2 2 2 7 2 2" xfId="5159"/>
    <cellStyle name="Ввод  2 2 2 2 7 2 2 2" xfId="14083"/>
    <cellStyle name="Ввод  2 2 2 2 7 2 3" xfId="5644"/>
    <cellStyle name="Ввод  2 2 2 2 7 2 3 2" xfId="14568"/>
    <cellStyle name="Ввод  2 2 2 2 7 2 4" xfId="7322"/>
    <cellStyle name="Ввод  2 2 2 2 7 2 4 2" xfId="16246"/>
    <cellStyle name="Ввод  2 2 2 2 7 2 5" xfId="8999"/>
    <cellStyle name="Ввод  2 2 2 2 7 2 5 2" xfId="17923"/>
    <cellStyle name="Ввод  2 2 2 2 7 2 6" xfId="11477"/>
    <cellStyle name="Ввод  2 2 2 2 7 2 7" xfId="9915"/>
    <cellStyle name="Ввод  2 2 2 2 7 3" xfId="3762"/>
    <cellStyle name="Ввод  2 2 2 2 7 3 2" xfId="12702"/>
    <cellStyle name="Ввод  2 2 2 2 7 4" xfId="4572"/>
    <cellStyle name="Ввод  2 2 2 2 7 4 2" xfId="13507"/>
    <cellStyle name="Ввод  2 2 2 2 7 5" xfId="6461"/>
    <cellStyle name="Ввод  2 2 2 2 7 5 2" xfId="15385"/>
    <cellStyle name="Ввод  2 2 2 2 7 6" xfId="8139"/>
    <cellStyle name="Ввод  2 2 2 2 7 6 2" xfId="17063"/>
    <cellStyle name="Ввод  2 2 2 2 7 7" xfId="10607"/>
    <cellStyle name="Ввод  2 2 2 2 7 8" xfId="19601"/>
    <cellStyle name="Ввод  2 2 2 2 8" xfId="1947"/>
    <cellStyle name="Ввод  2 2 2 2 8 2" xfId="2823"/>
    <cellStyle name="Ввод  2 2 2 2 8 2 2" xfId="5094"/>
    <cellStyle name="Ввод  2 2 2 2 8 2 2 2" xfId="14021"/>
    <cellStyle name="Ввод  2 2 2 2 8 2 3" xfId="5935"/>
    <cellStyle name="Ввод  2 2 2 2 8 2 3 2" xfId="14859"/>
    <cellStyle name="Ввод  2 2 2 2 8 2 4" xfId="7613"/>
    <cellStyle name="Ввод  2 2 2 2 8 2 4 2" xfId="16537"/>
    <cellStyle name="Ввод  2 2 2 2 8 2 5" xfId="9290"/>
    <cellStyle name="Ввод  2 2 2 2 8 2 5 2" xfId="18214"/>
    <cellStyle name="Ввод  2 2 2 2 8 2 6" xfId="11768"/>
    <cellStyle name="Ввод  2 2 2 2 8 2 7" xfId="10079"/>
    <cellStyle name="Ввод  2 2 2 2 8 3" xfId="4202"/>
    <cellStyle name="Ввод  2 2 2 2 8 3 2" xfId="13141"/>
    <cellStyle name="Ввод  2 2 2 2 8 4" xfId="5021"/>
    <cellStyle name="Ввод  2 2 2 2 8 4 2" xfId="13948"/>
    <cellStyle name="Ввод  2 2 2 2 8 5" xfId="6752"/>
    <cellStyle name="Ввод  2 2 2 2 8 5 2" xfId="15676"/>
    <cellStyle name="Ввод  2 2 2 2 8 6" xfId="8430"/>
    <cellStyle name="Ввод  2 2 2 2 8 6 2" xfId="17354"/>
    <cellStyle name="Ввод  2 2 2 2 8 7" xfId="10898"/>
    <cellStyle name="Ввод  2 2 2 2 8 8" xfId="19354"/>
    <cellStyle name="Ввод  2 2 2 2 9" xfId="1893"/>
    <cellStyle name="Ввод  2 2 2 2 9 2" xfId="2769"/>
    <cellStyle name="Ввод  2 2 2 2 9 2 2" xfId="4427"/>
    <cellStyle name="Ввод  2 2 2 2 9 2 2 2" xfId="13365"/>
    <cellStyle name="Ввод  2 2 2 2 9 2 3" xfId="5881"/>
    <cellStyle name="Ввод  2 2 2 2 9 2 3 2" xfId="14805"/>
    <cellStyle name="Ввод  2 2 2 2 9 2 4" xfId="7559"/>
    <cellStyle name="Ввод  2 2 2 2 9 2 4 2" xfId="16483"/>
    <cellStyle name="Ввод  2 2 2 2 9 2 5" xfId="9236"/>
    <cellStyle name="Ввод  2 2 2 2 9 2 5 2" xfId="18160"/>
    <cellStyle name="Ввод  2 2 2 2 9 2 6" xfId="11714"/>
    <cellStyle name="Ввод  2 2 2 2 9 2 7" xfId="10417"/>
    <cellStyle name="Ввод  2 2 2 2 9 3" xfId="4524"/>
    <cellStyle name="Ввод  2 2 2 2 9 3 2" xfId="13459"/>
    <cellStyle name="Ввод  2 2 2 2 9 4" xfId="4141"/>
    <cellStyle name="Ввод  2 2 2 2 9 4 2" xfId="13080"/>
    <cellStyle name="Ввод  2 2 2 2 9 5" xfId="6698"/>
    <cellStyle name="Ввод  2 2 2 2 9 5 2" xfId="15622"/>
    <cellStyle name="Ввод  2 2 2 2 9 6" xfId="8376"/>
    <cellStyle name="Ввод  2 2 2 2 9 6 2" xfId="17300"/>
    <cellStyle name="Ввод  2 2 2 2 9 7" xfId="10844"/>
    <cellStyle name="Ввод  2 2 2 2 9 8" xfId="19215"/>
    <cellStyle name="Ввод  2 2 2 20" xfId="3810"/>
    <cellStyle name="Ввод  2 2 2 20 2" xfId="12750"/>
    <cellStyle name="Ввод  2 2 2 21" xfId="4844"/>
    <cellStyle name="Ввод  2 2 2 21 2" xfId="13772"/>
    <cellStyle name="Ввод  2 2 2 22" xfId="3685"/>
    <cellStyle name="Ввод  2 2 2 22 2" xfId="12625"/>
    <cellStyle name="Ввод  2 2 2 23" xfId="9785"/>
    <cellStyle name="Ввод  2 2 2 23 2" xfId="18709"/>
    <cellStyle name="Ввод  2 2 2 24" xfId="9859"/>
    <cellStyle name="Ввод  2 2 2 25" xfId="18806"/>
    <cellStyle name="Ввод  2 2 2 3" xfId="563"/>
    <cellStyle name="Ввод  2 2 2 3 2" xfId="1086"/>
    <cellStyle name="Ввод  2 2 2 3 2 10" xfId="1999"/>
    <cellStyle name="Ввод  2 2 2 3 2 10 2" xfId="2875"/>
    <cellStyle name="Ввод  2 2 2 3 2 10 2 2" xfId="4296"/>
    <cellStyle name="Ввод  2 2 2 3 2 10 2 2 2" xfId="13235"/>
    <cellStyle name="Ввод  2 2 2 3 2 10 2 3" xfId="5987"/>
    <cellStyle name="Ввод  2 2 2 3 2 10 2 3 2" xfId="14911"/>
    <cellStyle name="Ввод  2 2 2 3 2 10 2 4" xfId="7665"/>
    <cellStyle name="Ввод  2 2 2 3 2 10 2 4 2" xfId="16589"/>
    <cellStyle name="Ввод  2 2 2 3 2 10 2 5" xfId="9342"/>
    <cellStyle name="Ввод  2 2 2 3 2 10 2 5 2" xfId="18266"/>
    <cellStyle name="Ввод  2 2 2 3 2 10 2 6" xfId="11820"/>
    <cellStyle name="Ввод  2 2 2 3 2 10 2 7" xfId="10048"/>
    <cellStyle name="Ввод  2 2 2 3 2 10 3" xfId="4960"/>
    <cellStyle name="Ввод  2 2 2 3 2 10 3 2" xfId="13888"/>
    <cellStyle name="Ввод  2 2 2 3 2 10 4" xfId="5113"/>
    <cellStyle name="Ввод  2 2 2 3 2 10 4 2" xfId="14040"/>
    <cellStyle name="Ввод  2 2 2 3 2 10 5" xfId="6804"/>
    <cellStyle name="Ввод  2 2 2 3 2 10 5 2" xfId="15728"/>
    <cellStyle name="Ввод  2 2 2 3 2 10 6" xfId="8482"/>
    <cellStyle name="Ввод  2 2 2 3 2 10 6 2" xfId="17406"/>
    <cellStyle name="Ввод  2 2 2 3 2 10 7" xfId="10950"/>
    <cellStyle name="Ввод  2 2 2 3 2 10 8" xfId="18995"/>
    <cellStyle name="Ввод  2 2 2 3 2 11" xfId="2040"/>
    <cellStyle name="Ввод  2 2 2 3 2 11 2" xfId="2916"/>
    <cellStyle name="Ввод  2 2 2 3 2 11 2 2" xfId="4561"/>
    <cellStyle name="Ввод  2 2 2 3 2 11 2 2 2" xfId="13496"/>
    <cellStyle name="Ввод  2 2 2 3 2 11 2 3" xfId="6028"/>
    <cellStyle name="Ввод  2 2 2 3 2 11 2 3 2" xfId="14952"/>
    <cellStyle name="Ввод  2 2 2 3 2 11 2 4" xfId="7706"/>
    <cellStyle name="Ввод  2 2 2 3 2 11 2 4 2" xfId="16630"/>
    <cellStyle name="Ввод  2 2 2 3 2 11 2 5" xfId="9383"/>
    <cellStyle name="Ввод  2 2 2 3 2 11 2 5 2" xfId="18307"/>
    <cellStyle name="Ввод  2 2 2 3 2 11 2 6" xfId="11861"/>
    <cellStyle name="Ввод  2 2 2 3 2 11 2 7" xfId="10140"/>
    <cellStyle name="Ввод  2 2 2 3 2 11 3" xfId="5149"/>
    <cellStyle name="Ввод  2 2 2 3 2 11 3 2" xfId="14073"/>
    <cellStyle name="Ввод  2 2 2 3 2 11 4" xfId="3476"/>
    <cellStyle name="Ввод  2 2 2 3 2 11 4 2" xfId="12420"/>
    <cellStyle name="Ввод  2 2 2 3 2 11 5" xfId="6845"/>
    <cellStyle name="Ввод  2 2 2 3 2 11 5 2" xfId="15769"/>
    <cellStyle name="Ввод  2 2 2 3 2 11 6" xfId="8523"/>
    <cellStyle name="Ввод  2 2 2 3 2 11 6 2" xfId="17447"/>
    <cellStyle name="Ввод  2 2 2 3 2 11 7" xfId="10991"/>
    <cellStyle name="Ввод  2 2 2 3 2 11 8" xfId="10342"/>
    <cellStyle name="Ввод  2 2 2 3 2 12" xfId="2345"/>
    <cellStyle name="Ввод  2 2 2 3 2 12 2" xfId="3207"/>
    <cellStyle name="Ввод  2 2 2 3 2 12 2 2" xfId="4778"/>
    <cellStyle name="Ввод  2 2 2 3 2 12 2 2 2" xfId="13708"/>
    <cellStyle name="Ввод  2 2 2 3 2 12 2 3" xfId="6319"/>
    <cellStyle name="Ввод  2 2 2 3 2 12 2 3 2" xfId="15243"/>
    <cellStyle name="Ввод  2 2 2 3 2 12 2 4" xfId="7997"/>
    <cellStyle name="Ввод  2 2 2 3 2 12 2 4 2" xfId="16921"/>
    <cellStyle name="Ввод  2 2 2 3 2 12 2 5" xfId="9674"/>
    <cellStyle name="Ввод  2 2 2 3 2 12 2 5 2" xfId="18598"/>
    <cellStyle name="Ввод  2 2 2 3 2 12 2 6" xfId="12152"/>
    <cellStyle name="Ввод  2 2 2 3 2 12 2 7" xfId="18762"/>
    <cellStyle name="Ввод  2 2 2 3 2 12 3" xfId="3690"/>
    <cellStyle name="Ввод  2 2 2 3 2 12 3 2" xfId="12630"/>
    <cellStyle name="Ввод  2 2 2 3 2 12 4" xfId="5459"/>
    <cellStyle name="Ввод  2 2 2 3 2 12 4 2" xfId="14383"/>
    <cellStyle name="Ввод  2 2 2 3 2 12 5" xfId="7137"/>
    <cellStyle name="Ввод  2 2 2 3 2 12 5 2" xfId="16061"/>
    <cellStyle name="Ввод  2 2 2 3 2 12 6" xfId="8814"/>
    <cellStyle name="Ввод  2 2 2 3 2 12 6 2" xfId="17738"/>
    <cellStyle name="Ввод  2 2 2 3 2 12 7" xfId="11291"/>
    <cellStyle name="Ввод  2 2 2 3 2 12 8" xfId="19289"/>
    <cellStyle name="Ввод  2 2 2 3 2 13" xfId="2406"/>
    <cellStyle name="Ввод  2 2 2 3 2 13 2" xfId="3266"/>
    <cellStyle name="Ввод  2 2 2 3 2 13 2 2" xfId="5131"/>
    <cellStyle name="Ввод  2 2 2 3 2 13 2 2 2" xfId="14057"/>
    <cellStyle name="Ввод  2 2 2 3 2 13 2 3" xfId="6378"/>
    <cellStyle name="Ввод  2 2 2 3 2 13 2 3 2" xfId="15302"/>
    <cellStyle name="Ввод  2 2 2 3 2 13 2 4" xfId="8056"/>
    <cellStyle name="Ввод  2 2 2 3 2 13 2 4 2" xfId="16980"/>
    <cellStyle name="Ввод  2 2 2 3 2 13 2 5" xfId="9733"/>
    <cellStyle name="Ввод  2 2 2 3 2 13 2 5 2" xfId="18657"/>
    <cellStyle name="Ввод  2 2 2 3 2 13 2 6" xfId="12211"/>
    <cellStyle name="Ввод  2 2 2 3 2 13 2 7" xfId="10108"/>
    <cellStyle name="Ввод  2 2 2 3 2 13 3" xfId="3695"/>
    <cellStyle name="Ввод  2 2 2 3 2 13 3 2" xfId="12635"/>
    <cellStyle name="Ввод  2 2 2 3 2 13 4" xfId="5518"/>
    <cellStyle name="Ввод  2 2 2 3 2 13 4 2" xfId="14442"/>
    <cellStyle name="Ввод  2 2 2 3 2 13 5" xfId="7196"/>
    <cellStyle name="Ввод  2 2 2 3 2 13 5 2" xfId="16120"/>
    <cellStyle name="Ввод  2 2 2 3 2 13 6" xfId="8873"/>
    <cellStyle name="Ввод  2 2 2 3 2 13 6 2" xfId="17797"/>
    <cellStyle name="Ввод  2 2 2 3 2 13 7" xfId="11351"/>
    <cellStyle name="Ввод  2 2 2 3 2 13 8" xfId="19310"/>
    <cellStyle name="Ввод  2 2 2 3 2 14" xfId="2471"/>
    <cellStyle name="Ввод  2 2 2 3 2 14 2" xfId="3305"/>
    <cellStyle name="Ввод  2 2 2 3 2 14 2 2" xfId="5186"/>
    <cellStyle name="Ввод  2 2 2 3 2 14 2 2 2" xfId="14110"/>
    <cellStyle name="Ввод  2 2 2 3 2 14 2 3" xfId="6417"/>
    <cellStyle name="Ввод  2 2 2 3 2 14 2 3 2" xfId="15341"/>
    <cellStyle name="Ввод  2 2 2 3 2 14 2 4" xfId="8095"/>
    <cellStyle name="Ввод  2 2 2 3 2 14 2 4 2" xfId="17019"/>
    <cellStyle name="Ввод  2 2 2 3 2 14 2 5" xfId="9772"/>
    <cellStyle name="Ввод  2 2 2 3 2 14 2 5 2" xfId="18696"/>
    <cellStyle name="Ввод  2 2 2 3 2 14 2 6" xfId="12250"/>
    <cellStyle name="Ввод  2 2 2 3 2 14 2 7" xfId="19708"/>
    <cellStyle name="Ввод  2 2 2 3 2 14 3" xfId="3469"/>
    <cellStyle name="Ввод  2 2 2 3 2 14 3 2" xfId="12413"/>
    <cellStyle name="Ввод  2 2 2 3 2 14 4" xfId="5583"/>
    <cellStyle name="Ввод  2 2 2 3 2 14 4 2" xfId="14507"/>
    <cellStyle name="Ввод  2 2 2 3 2 14 5" xfId="7261"/>
    <cellStyle name="Ввод  2 2 2 3 2 14 5 2" xfId="16185"/>
    <cellStyle name="Ввод  2 2 2 3 2 14 6" xfId="8938"/>
    <cellStyle name="Ввод  2 2 2 3 2 14 6 2" xfId="17862"/>
    <cellStyle name="Ввод  2 2 2 3 2 14 7" xfId="11416"/>
    <cellStyle name="Ввод  2 2 2 3 2 14 8" xfId="19002"/>
    <cellStyle name="Ввод  2 2 2 3 2 15" xfId="2442"/>
    <cellStyle name="Ввод  2 2 2 3 2 15 2" xfId="3912"/>
    <cellStyle name="Ввод  2 2 2 3 2 15 2 2" xfId="12852"/>
    <cellStyle name="Ввод  2 2 2 3 2 15 3" xfId="5554"/>
    <cellStyle name="Ввод  2 2 2 3 2 15 3 2" xfId="14478"/>
    <cellStyle name="Ввод  2 2 2 3 2 15 4" xfId="7232"/>
    <cellStyle name="Ввод  2 2 2 3 2 15 4 2" xfId="16156"/>
    <cellStyle name="Ввод  2 2 2 3 2 15 5" xfId="8909"/>
    <cellStyle name="Ввод  2 2 2 3 2 15 5 2" xfId="17833"/>
    <cellStyle name="Ввод  2 2 2 3 2 15 6" xfId="11387"/>
    <cellStyle name="Ввод  2 2 2 3 2 15 7" xfId="18868"/>
    <cellStyle name="Ввод  2 2 2 3 2 16" xfId="3348"/>
    <cellStyle name="Ввод  2 2 2 3 2 16 2" xfId="12293"/>
    <cellStyle name="Ввод  2 2 2 3 2 17" xfId="4050"/>
    <cellStyle name="Ввод  2 2 2 3 2 17 2" xfId="12990"/>
    <cellStyle name="Ввод  2 2 2 3 2 18" xfId="3443"/>
    <cellStyle name="Ввод  2 2 2 3 2 18 2" xfId="12387"/>
    <cellStyle name="Ввод  2 2 2 3 2 19" xfId="3531"/>
    <cellStyle name="Ввод  2 2 2 3 2 19 2" xfId="12473"/>
    <cellStyle name="Ввод  2 2 2 3 2 2" xfId="1736"/>
    <cellStyle name="Ввод  2 2 2 3 2 2 10" xfId="10687"/>
    <cellStyle name="Ввод  2 2 2 3 2 2 11" xfId="19124"/>
    <cellStyle name="Ввод  2 2 2 3 2 2 2" xfId="2109"/>
    <cellStyle name="Ввод  2 2 2 3 2 2 2 2" xfId="2985"/>
    <cellStyle name="Ввод  2 2 2 3 2 2 2 2 2" xfId="4392"/>
    <cellStyle name="Ввод  2 2 2 3 2 2 2 2 2 2" xfId="13330"/>
    <cellStyle name="Ввод  2 2 2 3 2 2 2 2 3" xfId="6097"/>
    <cellStyle name="Ввод  2 2 2 3 2 2 2 2 3 2" xfId="15021"/>
    <cellStyle name="Ввод  2 2 2 3 2 2 2 2 4" xfId="7775"/>
    <cellStyle name="Ввод  2 2 2 3 2 2 2 2 4 2" xfId="16699"/>
    <cellStyle name="Ввод  2 2 2 3 2 2 2 2 5" xfId="9452"/>
    <cellStyle name="Ввод  2 2 2 3 2 2 2 2 5 2" xfId="18376"/>
    <cellStyle name="Ввод  2 2 2 3 2 2 2 2 6" xfId="11930"/>
    <cellStyle name="Ввод  2 2 2 3 2 2 2 2 7" xfId="10180"/>
    <cellStyle name="Ввод  2 2 2 3 2 2 2 3" xfId="3902"/>
    <cellStyle name="Ввод  2 2 2 3 2 2 2 3 2" xfId="12842"/>
    <cellStyle name="Ввод  2 2 2 3 2 2 2 4" xfId="5235"/>
    <cellStyle name="Ввод  2 2 2 3 2 2 2 4 2" xfId="14159"/>
    <cellStyle name="Ввод  2 2 2 3 2 2 2 5" xfId="6914"/>
    <cellStyle name="Ввод  2 2 2 3 2 2 2 5 2" xfId="15838"/>
    <cellStyle name="Ввод  2 2 2 3 2 2 2 6" xfId="8592"/>
    <cellStyle name="Ввод  2 2 2 3 2 2 2 6 2" xfId="17516"/>
    <cellStyle name="Ввод  2 2 2 3 2 2 2 7" xfId="11060"/>
    <cellStyle name="Ввод  2 2 2 3 2 2 2 8" xfId="18981"/>
    <cellStyle name="Ввод  2 2 2 3 2 2 3" xfId="2195"/>
    <cellStyle name="Ввод  2 2 2 3 2 2 3 2" xfId="3071"/>
    <cellStyle name="Ввод  2 2 2 3 2 2 3 2 2" xfId="4781"/>
    <cellStyle name="Ввод  2 2 2 3 2 2 3 2 2 2" xfId="13711"/>
    <cellStyle name="Ввод  2 2 2 3 2 2 3 2 3" xfId="6183"/>
    <cellStyle name="Ввод  2 2 2 3 2 2 3 2 3 2" xfId="15107"/>
    <cellStyle name="Ввод  2 2 2 3 2 2 3 2 4" xfId="7861"/>
    <cellStyle name="Ввод  2 2 2 3 2 2 3 2 4 2" xfId="16785"/>
    <cellStyle name="Ввод  2 2 2 3 2 2 3 2 5" xfId="9538"/>
    <cellStyle name="Ввод  2 2 2 3 2 2 3 2 5 2" xfId="18462"/>
    <cellStyle name="Ввод  2 2 2 3 2 2 3 2 6" xfId="12016"/>
    <cellStyle name="Ввод  2 2 2 3 2 2 3 2 7" xfId="9932"/>
    <cellStyle name="Ввод  2 2 2 3 2 2 3 3" xfId="4802"/>
    <cellStyle name="Ввод  2 2 2 3 2 2 3 3 2" xfId="13732"/>
    <cellStyle name="Ввод  2 2 2 3 2 2 3 4" xfId="5321"/>
    <cellStyle name="Ввод  2 2 2 3 2 2 3 4 2" xfId="14245"/>
    <cellStyle name="Ввод  2 2 2 3 2 2 3 5" xfId="7000"/>
    <cellStyle name="Ввод  2 2 2 3 2 2 3 5 2" xfId="15924"/>
    <cellStyle name="Ввод  2 2 2 3 2 2 3 6" xfId="8678"/>
    <cellStyle name="Ввод  2 2 2 3 2 2 3 6 2" xfId="17602"/>
    <cellStyle name="Ввод  2 2 2 3 2 2 3 7" xfId="11146"/>
    <cellStyle name="Ввод  2 2 2 3 2 2 3 8" xfId="19265"/>
    <cellStyle name="Ввод  2 2 2 3 2 2 4" xfId="2281"/>
    <cellStyle name="Ввод  2 2 2 3 2 2 4 2" xfId="3157"/>
    <cellStyle name="Ввод  2 2 2 3 2 2 4 2 2" xfId="4535"/>
    <cellStyle name="Ввод  2 2 2 3 2 2 4 2 2 2" xfId="13470"/>
    <cellStyle name="Ввод  2 2 2 3 2 2 4 2 3" xfId="6269"/>
    <cellStyle name="Ввод  2 2 2 3 2 2 4 2 3 2" xfId="15193"/>
    <cellStyle name="Ввод  2 2 2 3 2 2 4 2 4" xfId="7947"/>
    <cellStyle name="Ввод  2 2 2 3 2 2 4 2 4 2" xfId="16871"/>
    <cellStyle name="Ввод  2 2 2 3 2 2 4 2 5" xfId="9624"/>
    <cellStyle name="Ввод  2 2 2 3 2 2 4 2 5 2" xfId="18548"/>
    <cellStyle name="Ввод  2 2 2 3 2 2 4 2 6" xfId="12102"/>
    <cellStyle name="Ввод  2 2 2 3 2 2 4 2 7" xfId="10211"/>
    <cellStyle name="Ввод  2 2 2 3 2 2 4 3" xfId="5108"/>
    <cellStyle name="Ввод  2 2 2 3 2 2 4 3 2" xfId="14035"/>
    <cellStyle name="Ввод  2 2 2 3 2 2 4 4" xfId="5407"/>
    <cellStyle name="Ввод  2 2 2 3 2 2 4 4 2" xfId="14331"/>
    <cellStyle name="Ввод  2 2 2 3 2 2 4 5" xfId="7086"/>
    <cellStyle name="Ввод  2 2 2 3 2 2 4 5 2" xfId="16010"/>
    <cellStyle name="Ввод  2 2 2 3 2 2 4 6" xfId="8764"/>
    <cellStyle name="Ввод  2 2 2 3 2 2 4 6 2" xfId="17688"/>
    <cellStyle name="Ввод  2 2 2 3 2 2 4 7" xfId="11232"/>
    <cellStyle name="Ввод  2 2 2 3 2 2 4 8" xfId="19033"/>
    <cellStyle name="Ввод  2 2 2 3 2 2 5" xfId="2612"/>
    <cellStyle name="Ввод  2 2 2 3 2 2 5 2" xfId="3491"/>
    <cellStyle name="Ввод  2 2 2 3 2 2 5 2 2" xfId="12434"/>
    <cellStyle name="Ввод  2 2 2 3 2 2 5 3" xfId="5724"/>
    <cellStyle name="Ввод  2 2 2 3 2 2 5 3 2" xfId="14648"/>
    <cellStyle name="Ввод  2 2 2 3 2 2 5 4" xfId="7402"/>
    <cellStyle name="Ввод  2 2 2 3 2 2 5 4 2" xfId="16326"/>
    <cellStyle name="Ввод  2 2 2 3 2 2 5 5" xfId="9079"/>
    <cellStyle name="Ввод  2 2 2 3 2 2 5 5 2" xfId="18003"/>
    <cellStyle name="Ввод  2 2 2 3 2 2 5 6" xfId="11557"/>
    <cellStyle name="Ввод  2 2 2 3 2 2 5 7" xfId="10561"/>
    <cellStyle name="Ввод  2 2 2 3 2 2 6" xfId="5172"/>
    <cellStyle name="Ввод  2 2 2 3 2 2 6 2" xfId="14096"/>
    <cellStyle name="Ввод  2 2 2 3 2 2 7" xfId="3508"/>
    <cellStyle name="Ввод  2 2 2 3 2 2 7 2" xfId="12451"/>
    <cellStyle name="Ввод  2 2 2 3 2 2 8" xfId="6541"/>
    <cellStyle name="Ввод  2 2 2 3 2 2 8 2" xfId="15465"/>
    <cellStyle name="Ввод  2 2 2 3 2 2 9" xfId="8219"/>
    <cellStyle name="Ввод  2 2 2 3 2 2 9 2" xfId="17143"/>
    <cellStyle name="Ввод  2 2 2 3 2 20" xfId="9815"/>
    <cellStyle name="Ввод  2 2 2 3 2 20 2" xfId="18739"/>
    <cellStyle name="Ввод  2 2 2 3 2 21" xfId="10319"/>
    <cellStyle name="Ввод  2 2 2 3 2 22" xfId="19627"/>
    <cellStyle name="Ввод  2 2 2 3 2 3" xfId="1676"/>
    <cellStyle name="Ввод  2 2 2 3 2 3 10" xfId="10627"/>
    <cellStyle name="Ввод  2 2 2 3 2 3 11" xfId="18965"/>
    <cellStyle name="Ввод  2 2 2 3 2 3 2" xfId="2083"/>
    <cellStyle name="Ввод  2 2 2 3 2 3 2 2" xfId="2959"/>
    <cellStyle name="Ввод  2 2 2 3 2 3 2 2 2" xfId="3513"/>
    <cellStyle name="Ввод  2 2 2 3 2 3 2 2 2 2" xfId="12455"/>
    <cellStyle name="Ввод  2 2 2 3 2 3 2 2 3" xfId="6071"/>
    <cellStyle name="Ввод  2 2 2 3 2 3 2 2 3 2" xfId="14995"/>
    <cellStyle name="Ввод  2 2 2 3 2 3 2 2 4" xfId="7749"/>
    <cellStyle name="Ввод  2 2 2 3 2 3 2 2 4 2" xfId="16673"/>
    <cellStyle name="Ввод  2 2 2 3 2 3 2 2 5" xfId="9426"/>
    <cellStyle name="Ввод  2 2 2 3 2 3 2 2 5 2" xfId="18350"/>
    <cellStyle name="Ввод  2 2 2 3 2 3 2 2 6" xfId="11904"/>
    <cellStyle name="Ввод  2 2 2 3 2 3 2 2 7" xfId="10439"/>
    <cellStyle name="Ввод  2 2 2 3 2 3 2 3" xfId="4914"/>
    <cellStyle name="Ввод  2 2 2 3 2 3 2 3 2" xfId="13842"/>
    <cellStyle name="Ввод  2 2 2 3 2 3 2 4" xfId="5209"/>
    <cellStyle name="Ввод  2 2 2 3 2 3 2 4 2" xfId="14133"/>
    <cellStyle name="Ввод  2 2 2 3 2 3 2 5" xfId="6888"/>
    <cellStyle name="Ввод  2 2 2 3 2 3 2 5 2" xfId="15812"/>
    <cellStyle name="Ввод  2 2 2 3 2 3 2 6" xfId="8566"/>
    <cellStyle name="Ввод  2 2 2 3 2 3 2 6 2" xfId="17490"/>
    <cellStyle name="Ввод  2 2 2 3 2 3 2 7" xfId="11034"/>
    <cellStyle name="Ввод  2 2 2 3 2 3 2 8" xfId="19161"/>
    <cellStyle name="Ввод  2 2 2 3 2 3 3" xfId="2169"/>
    <cellStyle name="Ввод  2 2 2 3 2 3 3 2" xfId="3045"/>
    <cellStyle name="Ввод  2 2 2 3 2 3 3 2 2" xfId="3591"/>
    <cellStyle name="Ввод  2 2 2 3 2 3 3 2 2 2" xfId="12533"/>
    <cellStyle name="Ввод  2 2 2 3 2 3 3 2 3" xfId="6157"/>
    <cellStyle name="Ввод  2 2 2 3 2 3 3 2 3 2" xfId="15081"/>
    <cellStyle name="Ввод  2 2 2 3 2 3 3 2 4" xfId="7835"/>
    <cellStyle name="Ввод  2 2 2 3 2 3 3 2 4 2" xfId="16759"/>
    <cellStyle name="Ввод  2 2 2 3 2 3 3 2 5" xfId="9512"/>
    <cellStyle name="Ввод  2 2 2 3 2 3 3 2 5 2" xfId="18436"/>
    <cellStyle name="Ввод  2 2 2 3 2 3 3 2 6" xfId="11990"/>
    <cellStyle name="Ввод  2 2 2 3 2 3 3 2 7" xfId="10193"/>
    <cellStyle name="Ввод  2 2 2 3 2 3 3 3" xfId="5156"/>
    <cellStyle name="Ввод  2 2 2 3 2 3 3 3 2" xfId="14080"/>
    <cellStyle name="Ввод  2 2 2 3 2 3 3 4" xfId="5295"/>
    <cellStyle name="Ввод  2 2 2 3 2 3 3 4 2" xfId="14219"/>
    <cellStyle name="Ввод  2 2 2 3 2 3 3 5" xfId="6974"/>
    <cellStyle name="Ввод  2 2 2 3 2 3 3 5 2" xfId="15898"/>
    <cellStyle name="Ввод  2 2 2 3 2 3 3 6" xfId="8652"/>
    <cellStyle name="Ввод  2 2 2 3 2 3 3 6 2" xfId="17576"/>
    <cellStyle name="Ввод  2 2 2 3 2 3 3 7" xfId="11120"/>
    <cellStyle name="Ввод  2 2 2 3 2 3 3 8" xfId="19401"/>
    <cellStyle name="Ввод  2 2 2 3 2 3 4" xfId="2255"/>
    <cellStyle name="Ввод  2 2 2 3 2 3 4 2" xfId="3131"/>
    <cellStyle name="Ввод  2 2 2 3 2 3 4 2 2" xfId="3480"/>
    <cellStyle name="Ввод  2 2 2 3 2 3 4 2 2 2" xfId="12424"/>
    <cellStyle name="Ввод  2 2 2 3 2 3 4 2 3" xfId="6243"/>
    <cellStyle name="Ввод  2 2 2 3 2 3 4 2 3 2" xfId="15167"/>
    <cellStyle name="Ввод  2 2 2 3 2 3 4 2 4" xfId="7921"/>
    <cellStyle name="Ввод  2 2 2 3 2 3 4 2 4 2" xfId="16845"/>
    <cellStyle name="Ввод  2 2 2 3 2 3 4 2 5" xfId="9598"/>
    <cellStyle name="Ввод  2 2 2 3 2 3 4 2 5 2" xfId="18522"/>
    <cellStyle name="Ввод  2 2 2 3 2 3 4 2 6" xfId="12076"/>
    <cellStyle name="Ввод  2 2 2 3 2 3 4 2 7" xfId="18760"/>
    <cellStyle name="Ввод  2 2 2 3 2 3 4 3" xfId="3795"/>
    <cellStyle name="Ввод  2 2 2 3 2 3 4 3 2" xfId="12735"/>
    <cellStyle name="Ввод  2 2 2 3 2 3 4 4" xfId="5381"/>
    <cellStyle name="Ввод  2 2 2 3 2 3 4 4 2" xfId="14305"/>
    <cellStyle name="Ввод  2 2 2 3 2 3 4 5" xfId="7060"/>
    <cellStyle name="Ввод  2 2 2 3 2 3 4 5 2" xfId="15984"/>
    <cellStyle name="Ввод  2 2 2 3 2 3 4 6" xfId="8738"/>
    <cellStyle name="Ввод  2 2 2 3 2 3 4 6 2" xfId="17662"/>
    <cellStyle name="Ввод  2 2 2 3 2 3 4 7" xfId="11206"/>
    <cellStyle name="Ввод  2 2 2 3 2 3 4 8" xfId="19353"/>
    <cellStyle name="Ввод  2 2 2 3 2 3 5" xfId="2552"/>
    <cellStyle name="Ввод  2 2 2 3 2 3 5 2" xfId="5151"/>
    <cellStyle name="Ввод  2 2 2 3 2 3 5 2 2" xfId="14075"/>
    <cellStyle name="Ввод  2 2 2 3 2 3 5 3" xfId="5664"/>
    <cellStyle name="Ввод  2 2 2 3 2 3 5 3 2" xfId="14588"/>
    <cellStyle name="Ввод  2 2 2 3 2 3 5 4" xfId="7342"/>
    <cellStyle name="Ввод  2 2 2 3 2 3 5 4 2" xfId="16266"/>
    <cellStyle name="Ввод  2 2 2 3 2 3 5 5" xfId="9019"/>
    <cellStyle name="Ввод  2 2 2 3 2 3 5 5 2" xfId="17943"/>
    <cellStyle name="Ввод  2 2 2 3 2 3 5 6" xfId="11497"/>
    <cellStyle name="Ввод  2 2 2 3 2 3 5 7" xfId="10374"/>
    <cellStyle name="Ввод  2 2 2 3 2 3 6" xfId="4559"/>
    <cellStyle name="Ввод  2 2 2 3 2 3 6 2" xfId="13494"/>
    <cellStyle name="Ввод  2 2 2 3 2 3 7" xfId="4670"/>
    <cellStyle name="Ввод  2 2 2 3 2 3 7 2" xfId="13603"/>
    <cellStyle name="Ввод  2 2 2 3 2 3 8" xfId="6481"/>
    <cellStyle name="Ввод  2 2 2 3 2 3 8 2" xfId="15405"/>
    <cellStyle name="Ввод  2 2 2 3 2 3 9" xfId="8159"/>
    <cellStyle name="Ввод  2 2 2 3 2 3 9 2" xfId="17083"/>
    <cellStyle name="Ввод  2 2 2 3 2 4" xfId="1679"/>
    <cellStyle name="Ввод  2 2 2 3 2 4 2" xfId="2555"/>
    <cellStyle name="Ввод  2 2 2 3 2 4 2 2" xfId="4831"/>
    <cellStyle name="Ввод  2 2 2 3 2 4 2 2 2" xfId="13760"/>
    <cellStyle name="Ввод  2 2 2 3 2 4 2 3" xfId="5667"/>
    <cellStyle name="Ввод  2 2 2 3 2 4 2 3 2" xfId="14591"/>
    <cellStyle name="Ввод  2 2 2 3 2 4 2 4" xfId="7345"/>
    <cellStyle name="Ввод  2 2 2 3 2 4 2 4 2" xfId="16269"/>
    <cellStyle name="Ввод  2 2 2 3 2 4 2 5" xfId="9022"/>
    <cellStyle name="Ввод  2 2 2 3 2 4 2 5 2" xfId="17946"/>
    <cellStyle name="Ввод  2 2 2 3 2 4 2 6" xfId="11500"/>
    <cellStyle name="Ввод  2 2 2 3 2 4 2 7" xfId="10549"/>
    <cellStyle name="Ввод  2 2 2 3 2 4 3" xfId="3372"/>
    <cellStyle name="Ввод  2 2 2 3 2 4 3 2" xfId="12317"/>
    <cellStyle name="Ввод  2 2 2 3 2 4 4" xfId="4144"/>
    <cellStyle name="Ввод  2 2 2 3 2 4 4 2" xfId="13083"/>
    <cellStyle name="Ввод  2 2 2 3 2 4 5" xfId="6484"/>
    <cellStyle name="Ввод  2 2 2 3 2 4 5 2" xfId="15408"/>
    <cellStyle name="Ввод  2 2 2 3 2 4 6" xfId="8162"/>
    <cellStyle name="Ввод  2 2 2 3 2 4 6 2" xfId="17086"/>
    <cellStyle name="Ввод  2 2 2 3 2 4 7" xfId="10630"/>
    <cellStyle name="Ввод  2 2 2 3 2 4 8" xfId="19285"/>
    <cellStyle name="Ввод  2 2 2 3 2 5" xfId="1760"/>
    <cellStyle name="Ввод  2 2 2 3 2 5 2" xfId="2636"/>
    <cellStyle name="Ввод  2 2 2 3 2 5 2 2" xfId="4793"/>
    <cellStyle name="Ввод  2 2 2 3 2 5 2 2 2" xfId="13723"/>
    <cellStyle name="Ввод  2 2 2 3 2 5 2 3" xfId="5748"/>
    <cellStyle name="Ввод  2 2 2 3 2 5 2 3 2" xfId="14672"/>
    <cellStyle name="Ввод  2 2 2 3 2 5 2 4" xfId="7426"/>
    <cellStyle name="Ввод  2 2 2 3 2 5 2 4 2" xfId="16350"/>
    <cellStyle name="Ввод  2 2 2 3 2 5 2 5" xfId="9103"/>
    <cellStyle name="Ввод  2 2 2 3 2 5 2 5 2" xfId="18027"/>
    <cellStyle name="Ввод  2 2 2 3 2 5 2 6" xfId="11581"/>
    <cellStyle name="Ввод  2 2 2 3 2 5 2 7" xfId="9875"/>
    <cellStyle name="Ввод  2 2 2 3 2 5 3" xfId="3723"/>
    <cellStyle name="Ввод  2 2 2 3 2 5 3 2" xfId="12663"/>
    <cellStyle name="Ввод  2 2 2 3 2 5 4" xfId="4033"/>
    <cellStyle name="Ввод  2 2 2 3 2 5 4 2" xfId="12973"/>
    <cellStyle name="Ввод  2 2 2 3 2 5 5" xfId="6565"/>
    <cellStyle name="Ввод  2 2 2 3 2 5 5 2" xfId="15489"/>
    <cellStyle name="Ввод  2 2 2 3 2 5 6" xfId="8243"/>
    <cellStyle name="Ввод  2 2 2 3 2 5 6 2" xfId="17167"/>
    <cellStyle name="Ввод  2 2 2 3 2 5 7" xfId="10711"/>
    <cellStyle name="Ввод  2 2 2 3 2 5 8" xfId="18873"/>
    <cellStyle name="Ввод  2 2 2 3 2 6" xfId="1921"/>
    <cellStyle name="Ввод  2 2 2 3 2 6 2" xfId="2797"/>
    <cellStyle name="Ввод  2 2 2 3 2 6 2 2" xfId="4730"/>
    <cellStyle name="Ввод  2 2 2 3 2 6 2 2 2" xfId="13662"/>
    <cellStyle name="Ввод  2 2 2 3 2 6 2 3" xfId="5909"/>
    <cellStyle name="Ввод  2 2 2 3 2 6 2 3 2" xfId="14833"/>
    <cellStyle name="Ввод  2 2 2 3 2 6 2 4" xfId="7587"/>
    <cellStyle name="Ввод  2 2 2 3 2 6 2 4 2" xfId="16511"/>
    <cellStyle name="Ввод  2 2 2 3 2 6 2 5" xfId="9264"/>
    <cellStyle name="Ввод  2 2 2 3 2 6 2 5 2" xfId="18188"/>
    <cellStyle name="Ввод  2 2 2 3 2 6 2 6" xfId="11742"/>
    <cellStyle name="Ввод  2 2 2 3 2 6 2 7" xfId="13629"/>
    <cellStyle name="Ввод  2 2 2 3 2 6 3" xfId="4682"/>
    <cellStyle name="Ввод  2 2 2 3 2 6 3 2" xfId="13615"/>
    <cellStyle name="Ввод  2 2 2 3 2 6 4" xfId="4998"/>
    <cellStyle name="Ввод  2 2 2 3 2 6 4 2" xfId="13925"/>
    <cellStyle name="Ввод  2 2 2 3 2 6 5" xfId="6726"/>
    <cellStyle name="Ввод  2 2 2 3 2 6 5 2" xfId="15650"/>
    <cellStyle name="Ввод  2 2 2 3 2 6 6" xfId="8404"/>
    <cellStyle name="Ввод  2 2 2 3 2 6 6 2" xfId="17328"/>
    <cellStyle name="Ввод  2 2 2 3 2 6 7" xfId="10872"/>
    <cellStyle name="Ввод  2 2 2 3 2 6 8" xfId="19621"/>
    <cellStyle name="Ввод  2 2 2 3 2 7" xfId="1916"/>
    <cellStyle name="Ввод  2 2 2 3 2 7 2" xfId="2792"/>
    <cellStyle name="Ввод  2 2 2 3 2 7 2 2" xfId="3935"/>
    <cellStyle name="Ввод  2 2 2 3 2 7 2 2 2" xfId="12875"/>
    <cellStyle name="Ввод  2 2 2 3 2 7 2 3" xfId="5904"/>
    <cellStyle name="Ввод  2 2 2 3 2 7 2 3 2" xfId="14828"/>
    <cellStyle name="Ввод  2 2 2 3 2 7 2 4" xfId="7582"/>
    <cellStyle name="Ввод  2 2 2 3 2 7 2 4 2" xfId="16506"/>
    <cellStyle name="Ввод  2 2 2 3 2 7 2 5" xfId="9259"/>
    <cellStyle name="Ввод  2 2 2 3 2 7 2 5 2" xfId="18183"/>
    <cellStyle name="Ввод  2 2 2 3 2 7 2 6" xfId="11737"/>
    <cellStyle name="Ввод  2 2 2 3 2 7 2 7" xfId="10225"/>
    <cellStyle name="Ввод  2 2 2 3 2 7 3" xfId="4068"/>
    <cellStyle name="Ввод  2 2 2 3 2 7 3 2" xfId="13008"/>
    <cellStyle name="Ввод  2 2 2 3 2 7 4" xfId="4552"/>
    <cellStyle name="Ввод  2 2 2 3 2 7 4 2" xfId="13487"/>
    <cellStyle name="Ввод  2 2 2 3 2 7 5" xfId="6721"/>
    <cellStyle name="Ввод  2 2 2 3 2 7 5 2" xfId="15645"/>
    <cellStyle name="Ввод  2 2 2 3 2 7 6" xfId="8399"/>
    <cellStyle name="Ввод  2 2 2 3 2 7 6 2" xfId="17323"/>
    <cellStyle name="Ввод  2 2 2 3 2 7 7" xfId="10867"/>
    <cellStyle name="Ввод  2 2 2 3 2 7 8" xfId="19102"/>
    <cellStyle name="Ввод  2 2 2 3 2 8" xfId="1802"/>
    <cellStyle name="Ввод  2 2 2 3 2 8 2" xfId="2678"/>
    <cellStyle name="Ввод  2 2 2 3 2 8 2 2" xfId="3717"/>
    <cellStyle name="Ввод  2 2 2 3 2 8 2 2 2" xfId="12657"/>
    <cellStyle name="Ввод  2 2 2 3 2 8 2 3" xfId="5790"/>
    <cellStyle name="Ввод  2 2 2 3 2 8 2 3 2" xfId="14714"/>
    <cellStyle name="Ввод  2 2 2 3 2 8 2 4" xfId="7468"/>
    <cellStyle name="Ввод  2 2 2 3 2 8 2 4 2" xfId="16392"/>
    <cellStyle name="Ввод  2 2 2 3 2 8 2 5" xfId="9145"/>
    <cellStyle name="Ввод  2 2 2 3 2 8 2 5 2" xfId="18069"/>
    <cellStyle name="Ввод  2 2 2 3 2 8 2 6" xfId="11623"/>
    <cellStyle name="Ввод  2 2 2 3 2 8 2 7" xfId="10222"/>
    <cellStyle name="Ввод  2 2 2 3 2 8 3" xfId="3371"/>
    <cellStyle name="Ввод  2 2 2 3 2 8 3 2" xfId="12316"/>
    <cellStyle name="Ввод  2 2 2 3 2 8 4" xfId="4496"/>
    <cellStyle name="Ввод  2 2 2 3 2 8 4 2" xfId="13432"/>
    <cellStyle name="Ввод  2 2 2 3 2 8 5" xfId="6607"/>
    <cellStyle name="Ввод  2 2 2 3 2 8 5 2" xfId="15531"/>
    <cellStyle name="Ввод  2 2 2 3 2 8 6" xfId="8285"/>
    <cellStyle name="Ввод  2 2 2 3 2 8 6 2" xfId="17209"/>
    <cellStyle name="Ввод  2 2 2 3 2 8 7" xfId="10753"/>
    <cellStyle name="Ввод  2 2 2 3 2 8 8" xfId="19488"/>
    <cellStyle name="Ввод  2 2 2 3 2 9" xfId="1897"/>
    <cellStyle name="Ввод  2 2 2 3 2 9 2" xfId="2773"/>
    <cellStyle name="Ввод  2 2 2 3 2 9 2 2" xfId="4002"/>
    <cellStyle name="Ввод  2 2 2 3 2 9 2 2 2" xfId="12942"/>
    <cellStyle name="Ввод  2 2 2 3 2 9 2 3" xfId="5885"/>
    <cellStyle name="Ввод  2 2 2 3 2 9 2 3 2" xfId="14809"/>
    <cellStyle name="Ввод  2 2 2 3 2 9 2 4" xfId="7563"/>
    <cellStyle name="Ввод  2 2 2 3 2 9 2 4 2" xfId="16487"/>
    <cellStyle name="Ввод  2 2 2 3 2 9 2 5" xfId="9240"/>
    <cellStyle name="Ввод  2 2 2 3 2 9 2 5 2" xfId="18164"/>
    <cellStyle name="Ввод  2 2 2 3 2 9 2 6" xfId="11718"/>
    <cellStyle name="Ввод  2 2 2 3 2 9 2 7" xfId="10418"/>
    <cellStyle name="Ввод  2 2 2 3 2 9 3" xfId="3559"/>
    <cellStyle name="Ввод  2 2 2 3 2 9 3 2" xfId="12501"/>
    <cellStyle name="Ввод  2 2 2 3 2 9 4" xfId="4485"/>
    <cellStyle name="Ввод  2 2 2 3 2 9 4 2" xfId="13421"/>
    <cellStyle name="Ввод  2 2 2 3 2 9 5" xfId="6702"/>
    <cellStyle name="Ввод  2 2 2 3 2 9 5 2" xfId="15626"/>
    <cellStyle name="Ввод  2 2 2 3 2 9 6" xfId="8380"/>
    <cellStyle name="Ввод  2 2 2 3 2 9 6 2" xfId="17304"/>
    <cellStyle name="Ввод  2 2 2 3 2 9 7" xfId="10848"/>
    <cellStyle name="Ввод  2 2 2 3 2 9 8" xfId="19012"/>
    <cellStyle name="Ввод  2 2 2 4" xfId="649"/>
    <cellStyle name="Ввод  2 2 2 4 2" xfId="1056"/>
    <cellStyle name="Ввод  2 2 2 4 2 10" xfId="1996"/>
    <cellStyle name="Ввод  2 2 2 4 2 10 2" xfId="2872"/>
    <cellStyle name="Ввод  2 2 2 4 2 10 2 2" xfId="4783"/>
    <cellStyle name="Ввод  2 2 2 4 2 10 2 2 2" xfId="13713"/>
    <cellStyle name="Ввод  2 2 2 4 2 10 2 3" xfId="5984"/>
    <cellStyle name="Ввод  2 2 2 4 2 10 2 3 2" xfId="14908"/>
    <cellStyle name="Ввод  2 2 2 4 2 10 2 4" xfId="7662"/>
    <cellStyle name="Ввод  2 2 2 4 2 10 2 4 2" xfId="16586"/>
    <cellStyle name="Ввод  2 2 2 4 2 10 2 5" xfId="9339"/>
    <cellStyle name="Ввод  2 2 2 4 2 10 2 5 2" xfId="18263"/>
    <cellStyle name="Ввод  2 2 2 4 2 10 2 6" xfId="11817"/>
    <cellStyle name="Ввод  2 2 2 4 2 10 2 7" xfId="10522"/>
    <cellStyle name="Ввод  2 2 2 4 2 10 3" xfId="3778"/>
    <cellStyle name="Ввод  2 2 2 4 2 10 3 2" xfId="12718"/>
    <cellStyle name="Ввод  2 2 2 4 2 10 4" xfId="3478"/>
    <cellStyle name="Ввод  2 2 2 4 2 10 4 2" xfId="12422"/>
    <cellStyle name="Ввод  2 2 2 4 2 10 5" xfId="6801"/>
    <cellStyle name="Ввод  2 2 2 4 2 10 5 2" xfId="15725"/>
    <cellStyle name="Ввод  2 2 2 4 2 10 6" xfId="8479"/>
    <cellStyle name="Ввод  2 2 2 4 2 10 6 2" xfId="17403"/>
    <cellStyle name="Ввод  2 2 2 4 2 10 7" xfId="10947"/>
    <cellStyle name="Ввод  2 2 2 4 2 10 8" xfId="19382"/>
    <cellStyle name="Ввод  2 2 2 4 2 11" xfId="2023"/>
    <cellStyle name="Ввод  2 2 2 4 2 11 2" xfId="2899"/>
    <cellStyle name="Ввод  2 2 2 4 2 11 2 2" xfId="5054"/>
    <cellStyle name="Ввод  2 2 2 4 2 11 2 2 2" xfId="13981"/>
    <cellStyle name="Ввод  2 2 2 4 2 11 2 3" xfId="6011"/>
    <cellStyle name="Ввод  2 2 2 4 2 11 2 3 2" xfId="14935"/>
    <cellStyle name="Ввод  2 2 2 4 2 11 2 4" xfId="7689"/>
    <cellStyle name="Ввод  2 2 2 4 2 11 2 4 2" xfId="16613"/>
    <cellStyle name="Ввод  2 2 2 4 2 11 2 5" xfId="9366"/>
    <cellStyle name="Ввод  2 2 2 4 2 11 2 5 2" xfId="18290"/>
    <cellStyle name="Ввод  2 2 2 4 2 11 2 6" xfId="11844"/>
    <cellStyle name="Ввод  2 2 2 4 2 11 2 7" xfId="10242"/>
    <cellStyle name="Ввод  2 2 2 4 2 11 3" xfId="4595"/>
    <cellStyle name="Ввод  2 2 2 4 2 11 3 2" xfId="13530"/>
    <cellStyle name="Ввод  2 2 2 4 2 11 4" xfId="3749"/>
    <cellStyle name="Ввод  2 2 2 4 2 11 4 2" xfId="12689"/>
    <cellStyle name="Ввод  2 2 2 4 2 11 5" xfId="6828"/>
    <cellStyle name="Ввод  2 2 2 4 2 11 5 2" xfId="15752"/>
    <cellStyle name="Ввод  2 2 2 4 2 11 6" xfId="8506"/>
    <cellStyle name="Ввод  2 2 2 4 2 11 6 2" xfId="17430"/>
    <cellStyle name="Ввод  2 2 2 4 2 11 7" xfId="10974"/>
    <cellStyle name="Ввод  2 2 2 4 2 11 8" xfId="19188"/>
    <cellStyle name="Ввод  2 2 2 4 2 12" xfId="2346"/>
    <cellStyle name="Ввод  2 2 2 4 2 12 2" xfId="3208"/>
    <cellStyle name="Ввод  2 2 2 4 2 12 2 2" xfId="5068"/>
    <cellStyle name="Ввод  2 2 2 4 2 12 2 2 2" xfId="13995"/>
    <cellStyle name="Ввод  2 2 2 4 2 12 2 3" xfId="6320"/>
    <cellStyle name="Ввод  2 2 2 4 2 12 2 3 2" xfId="15244"/>
    <cellStyle name="Ввод  2 2 2 4 2 12 2 4" xfId="7998"/>
    <cellStyle name="Ввод  2 2 2 4 2 12 2 4 2" xfId="16922"/>
    <cellStyle name="Ввод  2 2 2 4 2 12 2 5" xfId="9675"/>
    <cellStyle name="Ввод  2 2 2 4 2 12 2 5 2" xfId="18599"/>
    <cellStyle name="Ввод  2 2 2 4 2 12 2 6" xfId="12153"/>
    <cellStyle name="Ввод  2 2 2 4 2 12 2 7" xfId="10138"/>
    <cellStyle name="Ввод  2 2 2 4 2 12 3" xfId="4654"/>
    <cellStyle name="Ввод  2 2 2 4 2 12 3 2" xfId="13587"/>
    <cellStyle name="Ввод  2 2 2 4 2 12 4" xfId="5460"/>
    <cellStyle name="Ввод  2 2 2 4 2 12 4 2" xfId="14384"/>
    <cellStyle name="Ввод  2 2 2 4 2 12 5" xfId="7138"/>
    <cellStyle name="Ввод  2 2 2 4 2 12 5 2" xfId="16062"/>
    <cellStyle name="Ввод  2 2 2 4 2 12 6" xfId="8815"/>
    <cellStyle name="Ввод  2 2 2 4 2 12 6 2" xfId="17739"/>
    <cellStyle name="Ввод  2 2 2 4 2 12 7" xfId="11292"/>
    <cellStyle name="Ввод  2 2 2 4 2 12 8" xfId="19591"/>
    <cellStyle name="Ввод  2 2 2 4 2 13" xfId="2383"/>
    <cellStyle name="Ввод  2 2 2 4 2 13 2" xfId="3243"/>
    <cellStyle name="Ввод  2 2 2 4 2 13 2 2" xfId="4767"/>
    <cellStyle name="Ввод  2 2 2 4 2 13 2 2 2" xfId="13698"/>
    <cellStyle name="Ввод  2 2 2 4 2 13 2 3" xfId="6355"/>
    <cellStyle name="Ввод  2 2 2 4 2 13 2 3 2" xfId="15279"/>
    <cellStyle name="Ввод  2 2 2 4 2 13 2 4" xfId="8033"/>
    <cellStyle name="Ввод  2 2 2 4 2 13 2 4 2" xfId="16957"/>
    <cellStyle name="Ввод  2 2 2 4 2 13 2 5" xfId="9710"/>
    <cellStyle name="Ввод  2 2 2 4 2 13 2 5 2" xfId="18634"/>
    <cellStyle name="Ввод  2 2 2 4 2 13 2 6" xfId="12188"/>
    <cellStyle name="Ввод  2 2 2 4 2 13 2 7" xfId="9927"/>
    <cellStyle name="Ввод  2 2 2 4 2 13 3" xfId="4845"/>
    <cellStyle name="Ввод  2 2 2 4 2 13 3 2" xfId="13773"/>
    <cellStyle name="Ввод  2 2 2 4 2 13 4" xfId="5495"/>
    <cellStyle name="Ввод  2 2 2 4 2 13 4 2" xfId="14419"/>
    <cellStyle name="Ввод  2 2 2 4 2 13 5" xfId="7173"/>
    <cellStyle name="Ввод  2 2 2 4 2 13 5 2" xfId="16097"/>
    <cellStyle name="Ввод  2 2 2 4 2 13 6" xfId="8850"/>
    <cellStyle name="Ввод  2 2 2 4 2 13 6 2" xfId="17774"/>
    <cellStyle name="Ввод  2 2 2 4 2 13 7" xfId="11328"/>
    <cellStyle name="Ввод  2 2 2 4 2 13 8" xfId="19266"/>
    <cellStyle name="Ввод  2 2 2 4 2 14" xfId="2466"/>
    <cellStyle name="Ввод  2 2 2 4 2 14 2" xfId="3302"/>
    <cellStyle name="Ввод  2 2 2 4 2 14 2 2" xfId="5183"/>
    <cellStyle name="Ввод  2 2 2 4 2 14 2 2 2" xfId="14107"/>
    <cellStyle name="Ввод  2 2 2 4 2 14 2 3" xfId="6414"/>
    <cellStyle name="Ввод  2 2 2 4 2 14 2 3 2" xfId="15338"/>
    <cellStyle name="Ввод  2 2 2 4 2 14 2 4" xfId="8092"/>
    <cellStyle name="Ввод  2 2 2 4 2 14 2 4 2" xfId="17016"/>
    <cellStyle name="Ввод  2 2 2 4 2 14 2 5" xfId="9769"/>
    <cellStyle name="Ввод  2 2 2 4 2 14 2 5 2" xfId="18693"/>
    <cellStyle name="Ввод  2 2 2 4 2 14 2 6" xfId="12247"/>
    <cellStyle name="Ввод  2 2 2 4 2 14 2 7" xfId="19705"/>
    <cellStyle name="Ввод  2 2 2 4 2 14 3" xfId="4412"/>
    <cellStyle name="Ввод  2 2 2 4 2 14 3 2" xfId="13350"/>
    <cellStyle name="Ввод  2 2 2 4 2 14 4" xfId="5578"/>
    <cellStyle name="Ввод  2 2 2 4 2 14 4 2" xfId="14502"/>
    <cellStyle name="Ввод  2 2 2 4 2 14 5" xfId="7256"/>
    <cellStyle name="Ввод  2 2 2 4 2 14 5 2" xfId="16180"/>
    <cellStyle name="Ввод  2 2 2 4 2 14 6" xfId="8933"/>
    <cellStyle name="Ввод  2 2 2 4 2 14 6 2" xfId="17857"/>
    <cellStyle name="Ввод  2 2 2 4 2 14 7" xfId="11411"/>
    <cellStyle name="Ввод  2 2 2 4 2 14 8" xfId="19642"/>
    <cellStyle name="Ввод  2 2 2 4 2 15" xfId="2441"/>
    <cellStyle name="Ввод  2 2 2 4 2 15 2" xfId="4514"/>
    <cellStyle name="Ввод  2 2 2 4 2 15 2 2" xfId="13449"/>
    <cellStyle name="Ввод  2 2 2 4 2 15 3" xfId="5553"/>
    <cellStyle name="Ввод  2 2 2 4 2 15 3 2" xfId="14477"/>
    <cellStyle name="Ввод  2 2 2 4 2 15 4" xfId="7231"/>
    <cellStyle name="Ввод  2 2 2 4 2 15 4 2" xfId="16155"/>
    <cellStyle name="Ввод  2 2 2 4 2 15 5" xfId="8908"/>
    <cellStyle name="Ввод  2 2 2 4 2 15 5 2" xfId="17832"/>
    <cellStyle name="Ввод  2 2 2 4 2 15 6" xfId="11386"/>
    <cellStyle name="Ввод  2 2 2 4 2 15 7" xfId="19327"/>
    <cellStyle name="Ввод  2 2 2 4 2 16" xfId="3345"/>
    <cellStyle name="Ввод  2 2 2 4 2 16 2" xfId="12290"/>
    <cellStyle name="Ввод  2 2 2 4 2 17" xfId="3771"/>
    <cellStyle name="Ввод  2 2 2 4 2 17 2" xfId="12711"/>
    <cellStyle name="Ввод  2 2 2 4 2 18" xfId="3445"/>
    <cellStyle name="Ввод  2 2 2 4 2 18 2" xfId="12389"/>
    <cellStyle name="Ввод  2 2 2 4 2 19" xfId="4159"/>
    <cellStyle name="Ввод  2 2 2 4 2 19 2" xfId="13098"/>
    <cellStyle name="Ввод  2 2 2 4 2 2" xfId="1730"/>
    <cellStyle name="Ввод  2 2 2 4 2 2 10" xfId="10681"/>
    <cellStyle name="Ввод  2 2 2 4 2 2 11" xfId="19060"/>
    <cellStyle name="Ввод  2 2 2 4 2 2 2" xfId="2103"/>
    <cellStyle name="Ввод  2 2 2 4 2 2 2 2" xfId="2979"/>
    <cellStyle name="Ввод  2 2 2 4 2 2 2 2 2" xfId="3581"/>
    <cellStyle name="Ввод  2 2 2 4 2 2 2 2 2 2" xfId="12523"/>
    <cellStyle name="Ввод  2 2 2 4 2 2 2 2 3" xfId="6091"/>
    <cellStyle name="Ввод  2 2 2 4 2 2 2 2 3 2" xfId="15015"/>
    <cellStyle name="Ввод  2 2 2 4 2 2 2 2 4" xfId="7769"/>
    <cellStyle name="Ввод  2 2 2 4 2 2 2 2 4 2" xfId="16693"/>
    <cellStyle name="Ввод  2 2 2 4 2 2 2 2 5" xfId="9446"/>
    <cellStyle name="Ввод  2 2 2 4 2 2 2 2 5 2" xfId="18370"/>
    <cellStyle name="Ввод  2 2 2 4 2 2 2 2 6" xfId="11924"/>
    <cellStyle name="Ввод  2 2 2 4 2 2 2 2 7" xfId="9995"/>
    <cellStyle name="Ввод  2 2 2 4 2 2 2 3" xfId="4108"/>
    <cellStyle name="Ввод  2 2 2 4 2 2 2 3 2" xfId="13048"/>
    <cellStyle name="Ввод  2 2 2 4 2 2 2 4" xfId="5229"/>
    <cellStyle name="Ввод  2 2 2 4 2 2 2 4 2" xfId="14153"/>
    <cellStyle name="Ввод  2 2 2 4 2 2 2 5" xfId="6908"/>
    <cellStyle name="Ввод  2 2 2 4 2 2 2 5 2" xfId="15832"/>
    <cellStyle name="Ввод  2 2 2 4 2 2 2 6" xfId="8586"/>
    <cellStyle name="Ввод  2 2 2 4 2 2 2 6 2" xfId="17510"/>
    <cellStyle name="Ввод  2 2 2 4 2 2 2 7" xfId="11054"/>
    <cellStyle name="Ввод  2 2 2 4 2 2 2 8" xfId="18968"/>
    <cellStyle name="Ввод  2 2 2 4 2 2 3" xfId="2189"/>
    <cellStyle name="Ввод  2 2 2 4 2 2 3 2" xfId="3065"/>
    <cellStyle name="Ввод  2 2 2 4 2 2 3 2 2" xfId="4279"/>
    <cellStyle name="Ввод  2 2 2 4 2 2 3 2 2 2" xfId="13218"/>
    <cellStyle name="Ввод  2 2 2 4 2 2 3 2 3" xfId="6177"/>
    <cellStyle name="Ввод  2 2 2 4 2 2 3 2 3 2" xfId="15101"/>
    <cellStyle name="Ввод  2 2 2 4 2 2 3 2 4" xfId="7855"/>
    <cellStyle name="Ввод  2 2 2 4 2 2 3 2 4 2" xfId="16779"/>
    <cellStyle name="Ввод  2 2 2 4 2 2 3 2 5" xfId="9532"/>
    <cellStyle name="Ввод  2 2 2 4 2 2 3 2 5 2" xfId="18456"/>
    <cellStyle name="Ввод  2 2 2 4 2 2 3 2 6" xfId="12010"/>
    <cellStyle name="Ввод  2 2 2 4 2 2 3 2 7" xfId="10013"/>
    <cellStyle name="Ввод  2 2 2 4 2 2 3 3" xfId="4415"/>
    <cellStyle name="Ввод  2 2 2 4 2 2 3 3 2" xfId="13353"/>
    <cellStyle name="Ввод  2 2 2 4 2 2 3 4" xfId="5315"/>
    <cellStyle name="Ввод  2 2 2 4 2 2 3 4 2" xfId="14239"/>
    <cellStyle name="Ввод  2 2 2 4 2 2 3 5" xfId="6994"/>
    <cellStyle name="Ввод  2 2 2 4 2 2 3 5 2" xfId="15918"/>
    <cellStyle name="Ввод  2 2 2 4 2 2 3 6" xfId="8672"/>
    <cellStyle name="Ввод  2 2 2 4 2 2 3 6 2" xfId="17596"/>
    <cellStyle name="Ввод  2 2 2 4 2 2 3 7" xfId="11140"/>
    <cellStyle name="Ввод  2 2 2 4 2 2 3 8" xfId="19114"/>
    <cellStyle name="Ввод  2 2 2 4 2 2 4" xfId="2275"/>
    <cellStyle name="Ввод  2 2 2 4 2 2 4 2" xfId="3151"/>
    <cellStyle name="Ввод  2 2 2 4 2 2 4 2 2" xfId="4968"/>
    <cellStyle name="Ввод  2 2 2 4 2 2 4 2 2 2" xfId="13895"/>
    <cellStyle name="Ввод  2 2 2 4 2 2 4 2 3" xfId="6263"/>
    <cellStyle name="Ввод  2 2 2 4 2 2 4 2 3 2" xfId="15187"/>
    <cellStyle name="Ввод  2 2 2 4 2 2 4 2 4" xfId="7941"/>
    <cellStyle name="Ввод  2 2 2 4 2 2 4 2 4 2" xfId="16865"/>
    <cellStyle name="Ввод  2 2 2 4 2 2 4 2 5" xfId="9618"/>
    <cellStyle name="Ввод  2 2 2 4 2 2 4 2 5 2" xfId="18542"/>
    <cellStyle name="Ввод  2 2 2 4 2 2 4 2 6" xfId="12096"/>
    <cellStyle name="Ввод  2 2 2 4 2 2 4 2 7" xfId="19181"/>
    <cellStyle name="Ввод  2 2 2 4 2 2 4 3" xfId="3956"/>
    <cellStyle name="Ввод  2 2 2 4 2 2 4 3 2" xfId="12896"/>
    <cellStyle name="Ввод  2 2 2 4 2 2 4 4" xfId="5401"/>
    <cellStyle name="Ввод  2 2 2 4 2 2 4 4 2" xfId="14325"/>
    <cellStyle name="Ввод  2 2 2 4 2 2 4 5" xfId="7080"/>
    <cellStyle name="Ввод  2 2 2 4 2 2 4 5 2" xfId="16004"/>
    <cellStyle name="Ввод  2 2 2 4 2 2 4 6" xfId="8758"/>
    <cellStyle name="Ввод  2 2 2 4 2 2 4 6 2" xfId="17682"/>
    <cellStyle name="Ввод  2 2 2 4 2 2 4 7" xfId="11226"/>
    <cellStyle name="Ввод  2 2 2 4 2 2 4 8" xfId="19247"/>
    <cellStyle name="Ввод  2 2 2 4 2 2 5" xfId="2606"/>
    <cellStyle name="Ввод  2 2 2 4 2 2 5 2" xfId="4489"/>
    <cellStyle name="Ввод  2 2 2 4 2 2 5 2 2" xfId="13425"/>
    <cellStyle name="Ввод  2 2 2 4 2 2 5 3" xfId="5718"/>
    <cellStyle name="Ввод  2 2 2 4 2 2 5 3 2" xfId="14642"/>
    <cellStyle name="Ввод  2 2 2 4 2 2 5 4" xfId="7396"/>
    <cellStyle name="Ввод  2 2 2 4 2 2 5 4 2" xfId="16320"/>
    <cellStyle name="Ввод  2 2 2 4 2 2 5 5" xfId="9073"/>
    <cellStyle name="Ввод  2 2 2 4 2 2 5 5 2" xfId="17997"/>
    <cellStyle name="Ввод  2 2 2 4 2 2 5 6" xfId="11551"/>
    <cellStyle name="Ввод  2 2 2 4 2 2 5 7" xfId="10403"/>
    <cellStyle name="Ввод  2 2 2 4 2 2 6" xfId="3364"/>
    <cellStyle name="Ввод  2 2 2 4 2 2 6 2" xfId="12309"/>
    <cellStyle name="Ввод  2 2 2 4 2 2 7" xfId="4175"/>
    <cellStyle name="Ввод  2 2 2 4 2 2 7 2" xfId="13114"/>
    <cellStyle name="Ввод  2 2 2 4 2 2 8" xfId="6535"/>
    <cellStyle name="Ввод  2 2 2 4 2 2 8 2" xfId="15459"/>
    <cellStyle name="Ввод  2 2 2 4 2 2 9" xfId="8213"/>
    <cellStyle name="Ввод  2 2 2 4 2 2 9 2" xfId="17137"/>
    <cellStyle name="Ввод  2 2 2 4 2 20" xfId="9812"/>
    <cellStyle name="Ввод  2 2 2 4 2 20 2" xfId="18736"/>
    <cellStyle name="Ввод  2 2 2 4 2 21" xfId="10300"/>
    <cellStyle name="Ввод  2 2 2 4 2 22" xfId="18849"/>
    <cellStyle name="Ввод  2 2 2 4 2 3" xfId="1658"/>
    <cellStyle name="Ввод  2 2 2 4 2 3 10" xfId="10609"/>
    <cellStyle name="Ввод  2 2 2 4 2 3 11" xfId="19555"/>
    <cellStyle name="Ввод  2 2 2 4 2 3 2" xfId="2133"/>
    <cellStyle name="Ввод  2 2 2 4 2 3 2 2" xfId="3009"/>
    <cellStyle name="Ввод  2 2 2 4 2 3 2 2 2" xfId="4213"/>
    <cellStyle name="Ввод  2 2 2 4 2 3 2 2 2 2" xfId="13152"/>
    <cellStyle name="Ввод  2 2 2 4 2 3 2 2 3" xfId="6121"/>
    <cellStyle name="Ввод  2 2 2 4 2 3 2 2 3 2" xfId="15045"/>
    <cellStyle name="Ввод  2 2 2 4 2 3 2 2 4" xfId="7799"/>
    <cellStyle name="Ввод  2 2 2 4 2 3 2 2 4 2" xfId="16723"/>
    <cellStyle name="Ввод  2 2 2 4 2 3 2 2 5" xfId="9476"/>
    <cellStyle name="Ввод  2 2 2 4 2 3 2 2 5 2" xfId="18400"/>
    <cellStyle name="Ввод  2 2 2 4 2 3 2 2 6" xfId="11954"/>
    <cellStyle name="Ввод  2 2 2 4 2 3 2 2 7" xfId="10466"/>
    <cellStyle name="Ввод  2 2 2 4 2 3 2 3" xfId="4522"/>
    <cellStyle name="Ввод  2 2 2 4 2 3 2 3 2" xfId="13457"/>
    <cellStyle name="Ввод  2 2 2 4 2 3 2 4" xfId="5259"/>
    <cellStyle name="Ввод  2 2 2 4 2 3 2 4 2" xfId="14183"/>
    <cellStyle name="Ввод  2 2 2 4 2 3 2 5" xfId="6938"/>
    <cellStyle name="Ввод  2 2 2 4 2 3 2 5 2" xfId="15862"/>
    <cellStyle name="Ввод  2 2 2 4 2 3 2 6" xfId="8616"/>
    <cellStyle name="Ввод  2 2 2 4 2 3 2 6 2" xfId="17540"/>
    <cellStyle name="Ввод  2 2 2 4 2 3 2 7" xfId="11084"/>
    <cellStyle name="Ввод  2 2 2 4 2 3 2 8" xfId="19676"/>
    <cellStyle name="Ввод  2 2 2 4 2 3 3" xfId="2219"/>
    <cellStyle name="Ввод  2 2 2 4 2 3 3 2" xfId="3095"/>
    <cellStyle name="Ввод  2 2 2 4 2 3 3 2 2" xfId="5099"/>
    <cellStyle name="Ввод  2 2 2 4 2 3 3 2 2 2" xfId="14026"/>
    <cellStyle name="Ввод  2 2 2 4 2 3 3 2 3" xfId="6207"/>
    <cellStyle name="Ввод  2 2 2 4 2 3 3 2 3 2" xfId="15131"/>
    <cellStyle name="Ввод  2 2 2 4 2 3 3 2 4" xfId="7885"/>
    <cellStyle name="Ввод  2 2 2 4 2 3 3 2 4 2" xfId="16809"/>
    <cellStyle name="Ввод  2 2 2 4 2 3 3 2 5" xfId="9562"/>
    <cellStyle name="Ввод  2 2 2 4 2 3 3 2 5 2" xfId="18486"/>
    <cellStyle name="Ввод  2 2 2 4 2 3 3 2 6" xfId="12040"/>
    <cellStyle name="Ввод  2 2 2 4 2 3 3 2 7" xfId="10241"/>
    <cellStyle name="Ввод  2 2 2 4 2 3 3 3" xfId="4246"/>
    <cellStyle name="Ввод  2 2 2 4 2 3 3 3 2" xfId="13185"/>
    <cellStyle name="Ввод  2 2 2 4 2 3 3 4" xfId="5345"/>
    <cellStyle name="Ввод  2 2 2 4 2 3 3 4 2" xfId="14269"/>
    <cellStyle name="Ввод  2 2 2 4 2 3 3 5" xfId="7024"/>
    <cellStyle name="Ввод  2 2 2 4 2 3 3 5 2" xfId="15948"/>
    <cellStyle name="Ввод  2 2 2 4 2 3 3 6" xfId="8702"/>
    <cellStyle name="Ввод  2 2 2 4 2 3 3 6 2" xfId="17626"/>
    <cellStyle name="Ввод  2 2 2 4 2 3 3 7" xfId="11170"/>
    <cellStyle name="Ввод  2 2 2 4 2 3 3 8" xfId="19607"/>
    <cellStyle name="Ввод  2 2 2 4 2 3 4" xfId="2305"/>
    <cellStyle name="Ввод  2 2 2 4 2 3 4 2" xfId="3181"/>
    <cellStyle name="Ввод  2 2 2 4 2 3 4 2 2" xfId="4497"/>
    <cellStyle name="Ввод  2 2 2 4 2 3 4 2 2 2" xfId="13433"/>
    <cellStyle name="Ввод  2 2 2 4 2 3 4 2 3" xfId="6293"/>
    <cellStyle name="Ввод  2 2 2 4 2 3 4 2 3 2" xfId="15217"/>
    <cellStyle name="Ввод  2 2 2 4 2 3 4 2 4" xfId="7971"/>
    <cellStyle name="Ввод  2 2 2 4 2 3 4 2 4 2" xfId="16895"/>
    <cellStyle name="Ввод  2 2 2 4 2 3 4 2 5" xfId="9648"/>
    <cellStyle name="Ввод  2 2 2 4 2 3 4 2 5 2" xfId="18572"/>
    <cellStyle name="Ввод  2 2 2 4 2 3 4 2 6" xfId="12126"/>
    <cellStyle name="Ввод  2 2 2 4 2 3 4 2 7" xfId="13225"/>
    <cellStyle name="Ввод  2 2 2 4 2 3 4 3" xfId="5063"/>
    <cellStyle name="Ввод  2 2 2 4 2 3 4 3 2" xfId="13990"/>
    <cellStyle name="Ввод  2 2 2 4 2 3 4 4" xfId="5431"/>
    <cellStyle name="Ввод  2 2 2 4 2 3 4 4 2" xfId="14355"/>
    <cellStyle name="Ввод  2 2 2 4 2 3 4 5" xfId="7110"/>
    <cellStyle name="Ввод  2 2 2 4 2 3 4 5 2" xfId="16034"/>
    <cellStyle name="Ввод  2 2 2 4 2 3 4 6" xfId="8788"/>
    <cellStyle name="Ввод  2 2 2 4 2 3 4 6 2" xfId="17712"/>
    <cellStyle name="Ввод  2 2 2 4 2 3 4 7" xfId="11256"/>
    <cellStyle name="Ввод  2 2 2 4 2 3 4 8" xfId="18923"/>
    <cellStyle name="Ввод  2 2 2 4 2 3 5" xfId="2534"/>
    <cellStyle name="Ввод  2 2 2 4 2 3 5 2" xfId="5158"/>
    <cellStyle name="Ввод  2 2 2 4 2 3 5 2 2" xfId="14082"/>
    <cellStyle name="Ввод  2 2 2 4 2 3 5 3" xfId="5646"/>
    <cellStyle name="Ввод  2 2 2 4 2 3 5 3 2" xfId="14570"/>
    <cellStyle name="Ввод  2 2 2 4 2 3 5 4" xfId="7324"/>
    <cellStyle name="Ввод  2 2 2 4 2 3 5 4 2" xfId="16248"/>
    <cellStyle name="Ввод  2 2 2 4 2 3 5 5" xfId="9001"/>
    <cellStyle name="Ввод  2 2 2 4 2 3 5 5 2" xfId="17925"/>
    <cellStyle name="Ввод  2 2 2 4 2 3 5 6" xfId="11479"/>
    <cellStyle name="Ввод  2 2 2 4 2 3 5 7" xfId="10248"/>
    <cellStyle name="Ввод  2 2 2 4 2 3 6" xfId="4223"/>
    <cellStyle name="Ввод  2 2 2 4 2 3 6 2" xfId="13162"/>
    <cellStyle name="Ввод  2 2 2 4 2 3 7" xfId="4882"/>
    <cellStyle name="Ввод  2 2 2 4 2 3 7 2" xfId="13810"/>
    <cellStyle name="Ввод  2 2 2 4 2 3 8" xfId="6463"/>
    <cellStyle name="Ввод  2 2 2 4 2 3 8 2" xfId="15387"/>
    <cellStyle name="Ввод  2 2 2 4 2 3 9" xfId="8141"/>
    <cellStyle name="Ввод  2 2 2 4 2 3 9 2" xfId="17065"/>
    <cellStyle name="Ввод  2 2 2 4 2 4" xfId="1700"/>
    <cellStyle name="Ввод  2 2 2 4 2 4 2" xfId="2576"/>
    <cellStyle name="Ввод  2 2 2 4 2 4 2 2" xfId="5070"/>
    <cellStyle name="Ввод  2 2 2 4 2 4 2 2 2" xfId="13997"/>
    <cellStyle name="Ввод  2 2 2 4 2 4 2 3" xfId="5688"/>
    <cellStyle name="Ввод  2 2 2 4 2 4 2 3 2" xfId="14612"/>
    <cellStyle name="Ввод  2 2 2 4 2 4 2 4" xfId="7366"/>
    <cellStyle name="Ввод  2 2 2 4 2 4 2 4 2" xfId="16290"/>
    <cellStyle name="Ввод  2 2 2 4 2 4 2 5" xfId="9043"/>
    <cellStyle name="Ввод  2 2 2 4 2 4 2 5 2" xfId="17967"/>
    <cellStyle name="Ввод  2 2 2 4 2 4 2 6" xfId="11521"/>
    <cellStyle name="Ввод  2 2 2 4 2 4 2 7" xfId="10308"/>
    <cellStyle name="Ввод  2 2 2 4 2 4 3" xfId="4132"/>
    <cellStyle name="Ввод  2 2 2 4 2 4 3 2" xfId="13071"/>
    <cellStyle name="Ввод  2 2 2 4 2 4 4" xfId="3640"/>
    <cellStyle name="Ввод  2 2 2 4 2 4 4 2" xfId="12581"/>
    <cellStyle name="Ввод  2 2 2 4 2 4 5" xfId="6505"/>
    <cellStyle name="Ввод  2 2 2 4 2 4 5 2" xfId="15429"/>
    <cellStyle name="Ввод  2 2 2 4 2 4 6" xfId="8183"/>
    <cellStyle name="Ввод  2 2 2 4 2 4 6 2" xfId="17107"/>
    <cellStyle name="Ввод  2 2 2 4 2 4 7" xfId="10651"/>
    <cellStyle name="Ввод  2 2 2 4 2 4 8" xfId="19691"/>
    <cellStyle name="Ввод  2 2 2 4 2 5" xfId="1629"/>
    <cellStyle name="Ввод  2 2 2 4 2 5 2" xfId="2505"/>
    <cellStyle name="Ввод  2 2 2 4 2 5 2 2" xfId="4784"/>
    <cellStyle name="Ввод  2 2 2 4 2 5 2 2 2" xfId="13714"/>
    <cellStyle name="Ввод  2 2 2 4 2 5 2 3" xfId="5617"/>
    <cellStyle name="Ввод  2 2 2 4 2 5 2 3 2" xfId="14541"/>
    <cellStyle name="Ввод  2 2 2 4 2 5 2 4" xfId="7295"/>
    <cellStyle name="Ввод  2 2 2 4 2 5 2 4 2" xfId="16219"/>
    <cellStyle name="Ввод  2 2 2 4 2 5 2 5" xfId="8972"/>
    <cellStyle name="Ввод  2 2 2 4 2 5 2 5 2" xfId="17896"/>
    <cellStyle name="Ввод  2 2 2 4 2 5 2 6" xfId="11450"/>
    <cellStyle name="Ввод  2 2 2 4 2 5 2 7" xfId="19000"/>
    <cellStyle name="Ввод  2 2 2 4 2 5 3" xfId="5018"/>
    <cellStyle name="Ввод  2 2 2 4 2 5 3 2" xfId="13945"/>
    <cellStyle name="Ввод  2 2 2 4 2 5 4" xfId="4842"/>
    <cellStyle name="Ввод  2 2 2 4 2 5 4 2" xfId="13770"/>
    <cellStyle name="Ввод  2 2 2 4 2 5 5" xfId="6434"/>
    <cellStyle name="Ввод  2 2 2 4 2 5 5 2" xfId="15358"/>
    <cellStyle name="Ввод  2 2 2 4 2 5 6" xfId="8112"/>
    <cellStyle name="Ввод  2 2 2 4 2 5 6 2" xfId="17036"/>
    <cellStyle name="Ввод  2 2 2 4 2 5 7" xfId="10580"/>
    <cellStyle name="Ввод  2 2 2 4 2 5 8" xfId="19620"/>
    <cellStyle name="Ввод  2 2 2 4 2 6" xfId="1810"/>
    <cellStyle name="Ввод  2 2 2 4 2 6 2" xfId="2686"/>
    <cellStyle name="Ввод  2 2 2 4 2 6 2 2" xfId="4490"/>
    <cellStyle name="Ввод  2 2 2 4 2 6 2 2 2" xfId="13426"/>
    <cellStyle name="Ввод  2 2 2 4 2 6 2 3" xfId="5798"/>
    <cellStyle name="Ввод  2 2 2 4 2 6 2 3 2" xfId="14722"/>
    <cellStyle name="Ввод  2 2 2 4 2 6 2 4" xfId="7476"/>
    <cellStyle name="Ввод  2 2 2 4 2 6 2 4 2" xfId="16400"/>
    <cellStyle name="Ввод  2 2 2 4 2 6 2 5" xfId="9153"/>
    <cellStyle name="Ввод  2 2 2 4 2 6 2 5 2" xfId="18077"/>
    <cellStyle name="Ввод  2 2 2 4 2 6 2 6" xfId="11631"/>
    <cellStyle name="Ввод  2 2 2 4 2 6 2 7" xfId="9899"/>
    <cellStyle name="Ввод  2 2 2 4 2 6 3" xfId="4071"/>
    <cellStyle name="Ввод  2 2 2 4 2 6 3 2" xfId="13011"/>
    <cellStyle name="Ввод  2 2 2 4 2 6 4" xfId="4069"/>
    <cellStyle name="Ввод  2 2 2 4 2 6 4 2" xfId="13009"/>
    <cellStyle name="Ввод  2 2 2 4 2 6 5" xfId="6615"/>
    <cellStyle name="Ввод  2 2 2 4 2 6 5 2" xfId="15539"/>
    <cellStyle name="Ввод  2 2 2 4 2 6 6" xfId="8293"/>
    <cellStyle name="Ввод  2 2 2 4 2 6 6 2" xfId="17217"/>
    <cellStyle name="Ввод  2 2 2 4 2 6 7" xfId="10761"/>
    <cellStyle name="Ввод  2 2 2 4 2 6 8" xfId="19418"/>
    <cellStyle name="Ввод  2 2 2 4 2 7" xfId="1883"/>
    <cellStyle name="Ввод  2 2 2 4 2 7 2" xfId="2759"/>
    <cellStyle name="Ввод  2 2 2 4 2 7 2 2" xfId="4274"/>
    <cellStyle name="Ввод  2 2 2 4 2 7 2 2 2" xfId="13213"/>
    <cellStyle name="Ввод  2 2 2 4 2 7 2 3" xfId="5871"/>
    <cellStyle name="Ввод  2 2 2 4 2 7 2 3 2" xfId="14795"/>
    <cellStyle name="Ввод  2 2 2 4 2 7 2 4" xfId="7549"/>
    <cellStyle name="Ввод  2 2 2 4 2 7 2 4 2" xfId="16473"/>
    <cellStyle name="Ввод  2 2 2 4 2 7 2 5" xfId="9226"/>
    <cellStyle name="Ввод  2 2 2 4 2 7 2 5 2" xfId="18150"/>
    <cellStyle name="Ввод  2 2 2 4 2 7 2 6" xfId="11704"/>
    <cellStyle name="Ввод  2 2 2 4 2 7 2 7" xfId="10250"/>
    <cellStyle name="Ввод  2 2 2 4 2 7 3" xfId="5081"/>
    <cellStyle name="Ввод  2 2 2 4 2 7 3 2" xfId="14008"/>
    <cellStyle name="Ввод  2 2 2 4 2 7 4" xfId="4860"/>
    <cellStyle name="Ввод  2 2 2 4 2 7 4 2" xfId="13788"/>
    <cellStyle name="Ввод  2 2 2 4 2 7 5" xfId="6688"/>
    <cellStyle name="Ввод  2 2 2 4 2 7 5 2" xfId="15612"/>
    <cellStyle name="Ввод  2 2 2 4 2 7 6" xfId="8366"/>
    <cellStyle name="Ввод  2 2 2 4 2 7 6 2" xfId="17290"/>
    <cellStyle name="Ввод  2 2 2 4 2 7 7" xfId="10834"/>
    <cellStyle name="Ввод  2 2 2 4 2 7 8" xfId="19113"/>
    <cellStyle name="Ввод  2 2 2 4 2 8" xfId="1862"/>
    <cellStyle name="Ввод  2 2 2 4 2 8 2" xfId="2738"/>
    <cellStyle name="Ввод  2 2 2 4 2 8 2 2" xfId="3955"/>
    <cellStyle name="Ввод  2 2 2 4 2 8 2 2 2" xfId="12895"/>
    <cellStyle name="Ввод  2 2 2 4 2 8 2 3" xfId="5850"/>
    <cellStyle name="Ввод  2 2 2 4 2 8 2 3 2" xfId="14774"/>
    <cellStyle name="Ввод  2 2 2 4 2 8 2 4" xfId="7528"/>
    <cellStyle name="Ввод  2 2 2 4 2 8 2 4 2" xfId="16452"/>
    <cellStyle name="Ввод  2 2 2 4 2 8 2 5" xfId="9205"/>
    <cellStyle name="Ввод  2 2 2 4 2 8 2 5 2" xfId="18129"/>
    <cellStyle name="Ввод  2 2 2 4 2 8 2 6" xfId="11683"/>
    <cellStyle name="Ввод  2 2 2 4 2 8 2 7" xfId="10370"/>
    <cellStyle name="Ввод  2 2 2 4 2 8 3" xfId="4632"/>
    <cellStyle name="Ввод  2 2 2 4 2 8 3 2" xfId="13565"/>
    <cellStyle name="Ввод  2 2 2 4 2 8 4" xfId="4709"/>
    <cellStyle name="Ввод  2 2 2 4 2 8 4 2" xfId="13642"/>
    <cellStyle name="Ввод  2 2 2 4 2 8 5" xfId="6667"/>
    <cellStyle name="Ввод  2 2 2 4 2 8 5 2" xfId="15591"/>
    <cellStyle name="Ввод  2 2 2 4 2 8 6" xfId="8345"/>
    <cellStyle name="Ввод  2 2 2 4 2 8 6 2" xfId="17269"/>
    <cellStyle name="Ввод  2 2 2 4 2 8 7" xfId="10813"/>
    <cellStyle name="Ввод  2 2 2 4 2 8 8" xfId="18993"/>
    <cellStyle name="Ввод  2 2 2 4 2 9" xfId="1961"/>
    <cellStyle name="Ввод  2 2 2 4 2 9 2" xfId="2837"/>
    <cellStyle name="Ввод  2 2 2 4 2 9 2 2" xfId="4276"/>
    <cellStyle name="Ввод  2 2 2 4 2 9 2 2 2" xfId="13215"/>
    <cellStyle name="Ввод  2 2 2 4 2 9 2 3" xfId="5949"/>
    <cellStyle name="Ввод  2 2 2 4 2 9 2 3 2" xfId="14873"/>
    <cellStyle name="Ввод  2 2 2 4 2 9 2 4" xfId="7627"/>
    <cellStyle name="Ввод  2 2 2 4 2 9 2 4 2" xfId="16551"/>
    <cellStyle name="Ввод  2 2 2 4 2 9 2 5" xfId="9304"/>
    <cellStyle name="Ввод  2 2 2 4 2 9 2 5 2" xfId="18228"/>
    <cellStyle name="Ввод  2 2 2 4 2 9 2 6" xfId="11782"/>
    <cellStyle name="Ввод  2 2 2 4 2 9 2 7" xfId="10223"/>
    <cellStyle name="Ввод  2 2 2 4 2 9 3" xfId="3462"/>
    <cellStyle name="Ввод  2 2 2 4 2 9 3 2" xfId="12406"/>
    <cellStyle name="Ввод  2 2 2 4 2 9 4" xfId="3750"/>
    <cellStyle name="Ввод  2 2 2 4 2 9 4 2" xfId="12690"/>
    <cellStyle name="Ввод  2 2 2 4 2 9 5" xfId="6766"/>
    <cellStyle name="Ввод  2 2 2 4 2 9 5 2" xfId="15690"/>
    <cellStyle name="Ввод  2 2 2 4 2 9 6" xfId="8444"/>
    <cellStyle name="Ввод  2 2 2 4 2 9 6 2" xfId="17368"/>
    <cellStyle name="Ввод  2 2 2 4 2 9 7" xfId="10912"/>
    <cellStyle name="Ввод  2 2 2 4 2 9 8" xfId="19097"/>
    <cellStyle name="Ввод  2 2 2 5" xfId="1632"/>
    <cellStyle name="Ввод  2 2 2 5 10" xfId="10583"/>
    <cellStyle name="Ввод  2 2 2 5 11" xfId="19122"/>
    <cellStyle name="Ввод  2 2 2 5 2" xfId="2055"/>
    <cellStyle name="Ввод  2 2 2 5 2 2" xfId="2931"/>
    <cellStyle name="Ввод  2 2 2 5 2 2 2" xfId="3687"/>
    <cellStyle name="Ввод  2 2 2 5 2 2 2 2" xfId="12627"/>
    <cellStyle name="Ввод  2 2 2 5 2 2 3" xfId="6043"/>
    <cellStyle name="Ввод  2 2 2 5 2 2 3 2" xfId="14967"/>
    <cellStyle name="Ввод  2 2 2 5 2 2 4" xfId="7721"/>
    <cellStyle name="Ввод  2 2 2 5 2 2 4 2" xfId="16645"/>
    <cellStyle name="Ввод  2 2 2 5 2 2 5" xfId="9398"/>
    <cellStyle name="Ввод  2 2 2 5 2 2 5 2" xfId="18322"/>
    <cellStyle name="Ввод  2 2 2 5 2 2 6" xfId="11876"/>
    <cellStyle name="Ввод  2 2 2 5 2 2 7" xfId="9984"/>
    <cellStyle name="Ввод  2 2 2 5 2 3" xfId="3903"/>
    <cellStyle name="Ввод  2 2 2 5 2 3 2" xfId="12843"/>
    <cellStyle name="Ввод  2 2 2 5 2 4" xfId="4987"/>
    <cellStyle name="Ввод  2 2 2 5 2 4 2" xfId="13914"/>
    <cellStyle name="Ввод  2 2 2 5 2 5" xfId="6860"/>
    <cellStyle name="Ввод  2 2 2 5 2 5 2" xfId="15784"/>
    <cellStyle name="Ввод  2 2 2 5 2 6" xfId="8538"/>
    <cellStyle name="Ввод  2 2 2 5 2 6 2" xfId="17462"/>
    <cellStyle name="Ввод  2 2 2 5 2 7" xfId="11006"/>
    <cellStyle name="Ввод  2 2 2 5 2 8" xfId="19135"/>
    <cellStyle name="Ввод  2 2 2 5 3" xfId="2141"/>
    <cellStyle name="Ввод  2 2 2 5 3 2" xfId="3017"/>
    <cellStyle name="Ввод  2 2 2 5 3 2 2" xfId="4814"/>
    <cellStyle name="Ввод  2 2 2 5 3 2 2 2" xfId="13744"/>
    <cellStyle name="Ввод  2 2 2 5 3 2 3" xfId="6129"/>
    <cellStyle name="Ввод  2 2 2 5 3 2 3 2" xfId="15053"/>
    <cellStyle name="Ввод  2 2 2 5 3 2 4" xfId="7807"/>
    <cellStyle name="Ввод  2 2 2 5 3 2 4 2" xfId="16731"/>
    <cellStyle name="Ввод  2 2 2 5 3 2 5" xfId="9484"/>
    <cellStyle name="Ввод  2 2 2 5 3 2 5 2" xfId="18408"/>
    <cellStyle name="Ввод  2 2 2 5 3 2 6" xfId="11962"/>
    <cellStyle name="Ввод  2 2 2 5 3 2 7" xfId="10460"/>
    <cellStyle name="Ввод  2 2 2 5 3 3" xfId="5089"/>
    <cellStyle name="Ввод  2 2 2 5 3 3 2" xfId="14016"/>
    <cellStyle name="Ввод  2 2 2 5 3 4" xfId="5267"/>
    <cellStyle name="Ввод  2 2 2 5 3 4 2" xfId="14191"/>
    <cellStyle name="Ввод  2 2 2 5 3 5" xfId="6946"/>
    <cellStyle name="Ввод  2 2 2 5 3 5 2" xfId="15870"/>
    <cellStyle name="Ввод  2 2 2 5 3 6" xfId="8624"/>
    <cellStyle name="Ввод  2 2 2 5 3 6 2" xfId="17548"/>
    <cellStyle name="Ввод  2 2 2 5 3 7" xfId="11092"/>
    <cellStyle name="Ввод  2 2 2 5 3 8" xfId="10462"/>
    <cellStyle name="Ввод  2 2 2 5 4" xfId="2227"/>
    <cellStyle name="Ввод  2 2 2 5 4 2" xfId="3103"/>
    <cellStyle name="Ввод  2 2 2 5 4 2 2" xfId="4785"/>
    <cellStyle name="Ввод  2 2 2 5 4 2 2 2" xfId="13715"/>
    <cellStyle name="Ввод  2 2 2 5 4 2 3" xfId="6215"/>
    <cellStyle name="Ввод  2 2 2 5 4 2 3 2" xfId="15139"/>
    <cellStyle name="Ввод  2 2 2 5 4 2 4" xfId="7893"/>
    <cellStyle name="Ввод  2 2 2 5 4 2 4 2" xfId="16817"/>
    <cellStyle name="Ввод  2 2 2 5 4 2 5" xfId="9570"/>
    <cellStyle name="Ввод  2 2 2 5 4 2 5 2" xfId="18494"/>
    <cellStyle name="Ввод  2 2 2 5 4 2 6" xfId="12048"/>
    <cellStyle name="Ввод  2 2 2 5 4 2 7" xfId="10490"/>
    <cellStyle name="Ввод  2 2 2 5 4 3" xfId="4530"/>
    <cellStyle name="Ввод  2 2 2 5 4 3 2" xfId="13465"/>
    <cellStyle name="Ввод  2 2 2 5 4 4" xfId="5353"/>
    <cellStyle name="Ввод  2 2 2 5 4 4 2" xfId="14277"/>
    <cellStyle name="Ввод  2 2 2 5 4 5" xfId="7032"/>
    <cellStyle name="Ввод  2 2 2 5 4 5 2" xfId="15956"/>
    <cellStyle name="Ввод  2 2 2 5 4 6" xfId="8710"/>
    <cellStyle name="Ввод  2 2 2 5 4 6 2" xfId="17634"/>
    <cellStyle name="Ввод  2 2 2 5 4 7" xfId="11178"/>
    <cellStyle name="Ввод  2 2 2 5 4 8" xfId="19619"/>
    <cellStyle name="Ввод  2 2 2 5 5" xfId="2508"/>
    <cellStyle name="Ввод  2 2 2 5 5 2" xfId="3897"/>
    <cellStyle name="Ввод  2 2 2 5 5 2 2" xfId="12837"/>
    <cellStyle name="Ввод  2 2 2 5 5 3" xfId="5620"/>
    <cellStyle name="Ввод  2 2 2 5 5 3 2" xfId="14544"/>
    <cellStyle name="Ввод  2 2 2 5 5 4" xfId="7298"/>
    <cellStyle name="Ввод  2 2 2 5 5 4 2" xfId="16222"/>
    <cellStyle name="Ввод  2 2 2 5 5 5" xfId="8975"/>
    <cellStyle name="Ввод  2 2 2 5 5 5 2" xfId="17899"/>
    <cellStyle name="Ввод  2 2 2 5 5 6" xfId="11453"/>
    <cellStyle name="Ввод  2 2 2 5 5 7" xfId="19369"/>
    <cellStyle name="Ввод  2 2 2 5 6" xfId="5173"/>
    <cellStyle name="Ввод  2 2 2 5 6 2" xfId="14097"/>
    <cellStyle name="Ввод  2 2 2 5 7" xfId="4894"/>
    <cellStyle name="Ввод  2 2 2 5 7 2" xfId="13822"/>
    <cellStyle name="Ввод  2 2 2 5 8" xfId="6437"/>
    <cellStyle name="Ввод  2 2 2 5 8 2" xfId="15361"/>
    <cellStyle name="Ввод  2 2 2 5 9" xfId="8115"/>
    <cellStyle name="Ввод  2 2 2 5 9 2" xfId="17039"/>
    <cellStyle name="Ввод  2 2 2 6" xfId="1790"/>
    <cellStyle name="Ввод  2 2 2 6 10" xfId="10741"/>
    <cellStyle name="Ввод  2 2 2 6 11" xfId="19386"/>
    <cellStyle name="Ввод  2 2 2 6 2" xfId="2084"/>
    <cellStyle name="Ввод  2 2 2 6 2 2" xfId="2960"/>
    <cellStyle name="Ввод  2 2 2 6 2 2 2" xfId="4551"/>
    <cellStyle name="Ввод  2 2 2 6 2 2 2 2" xfId="13486"/>
    <cellStyle name="Ввод  2 2 2 6 2 2 3" xfId="6072"/>
    <cellStyle name="Ввод  2 2 2 6 2 2 3 2" xfId="14996"/>
    <cellStyle name="Ввод  2 2 2 6 2 2 4" xfId="7750"/>
    <cellStyle name="Ввод  2 2 2 6 2 2 4 2" xfId="16674"/>
    <cellStyle name="Ввод  2 2 2 6 2 2 5" xfId="9427"/>
    <cellStyle name="Ввод  2 2 2 6 2 2 5 2" xfId="18351"/>
    <cellStyle name="Ввод  2 2 2 6 2 2 6" xfId="11905"/>
    <cellStyle name="Ввод  2 2 2 6 2 2 7" xfId="9996"/>
    <cellStyle name="Ввод  2 2 2 6 2 3" xfId="4136"/>
    <cellStyle name="Ввод  2 2 2 6 2 3 2" xfId="13075"/>
    <cellStyle name="Ввод  2 2 2 6 2 4" xfId="5210"/>
    <cellStyle name="Ввод  2 2 2 6 2 4 2" xfId="14134"/>
    <cellStyle name="Ввод  2 2 2 6 2 5" xfId="6889"/>
    <cellStyle name="Ввод  2 2 2 6 2 5 2" xfId="15813"/>
    <cellStyle name="Ввод  2 2 2 6 2 6" xfId="8567"/>
    <cellStyle name="Ввод  2 2 2 6 2 6 2" xfId="17491"/>
    <cellStyle name="Ввод  2 2 2 6 2 7" xfId="11035"/>
    <cellStyle name="Ввод  2 2 2 6 2 8" xfId="19570"/>
    <cellStyle name="Ввод  2 2 2 6 3" xfId="2170"/>
    <cellStyle name="Ввод  2 2 2 6 3 2" xfId="3046"/>
    <cellStyle name="Ввод  2 2 2 6 3 2 2" xfId="3630"/>
    <cellStyle name="Ввод  2 2 2 6 3 2 2 2" xfId="12572"/>
    <cellStyle name="Ввод  2 2 2 6 3 2 3" xfId="6158"/>
    <cellStyle name="Ввод  2 2 2 6 3 2 3 2" xfId="15082"/>
    <cellStyle name="Ввод  2 2 2 6 3 2 4" xfId="7836"/>
    <cellStyle name="Ввод  2 2 2 6 3 2 4 2" xfId="16760"/>
    <cellStyle name="Ввод  2 2 2 6 3 2 5" xfId="9513"/>
    <cellStyle name="Ввод  2 2 2 6 3 2 5 2" xfId="18437"/>
    <cellStyle name="Ввод  2 2 2 6 3 2 6" xfId="11991"/>
    <cellStyle name="Ввод  2 2 2 6 3 2 7" xfId="9923"/>
    <cellStyle name="Ввод  2 2 2 6 3 3" xfId="4590"/>
    <cellStyle name="Ввод  2 2 2 6 3 3 2" xfId="13525"/>
    <cellStyle name="Ввод  2 2 2 6 3 4" xfId="5296"/>
    <cellStyle name="Ввод  2 2 2 6 3 4 2" xfId="14220"/>
    <cellStyle name="Ввод  2 2 2 6 3 5" xfId="6975"/>
    <cellStyle name="Ввод  2 2 2 6 3 5 2" xfId="15899"/>
    <cellStyle name="Ввод  2 2 2 6 3 6" xfId="8653"/>
    <cellStyle name="Ввод  2 2 2 6 3 6 2" xfId="17577"/>
    <cellStyle name="Ввод  2 2 2 6 3 7" xfId="11121"/>
    <cellStyle name="Ввод  2 2 2 6 3 8" xfId="18947"/>
    <cellStyle name="Ввод  2 2 2 6 4" xfId="2256"/>
    <cellStyle name="Ввод  2 2 2 6 4 2" xfId="3132"/>
    <cellStyle name="Ввод  2 2 2 6 4 2 2" xfId="4505"/>
    <cellStyle name="Ввод  2 2 2 6 4 2 2 2" xfId="13440"/>
    <cellStyle name="Ввод  2 2 2 6 4 2 3" xfId="6244"/>
    <cellStyle name="Ввод  2 2 2 6 4 2 3 2" xfId="15168"/>
    <cellStyle name="Ввод  2 2 2 6 4 2 4" xfId="7922"/>
    <cellStyle name="Ввод  2 2 2 6 4 2 4 2" xfId="16846"/>
    <cellStyle name="Ввод  2 2 2 6 4 2 5" xfId="9599"/>
    <cellStyle name="Ввод  2 2 2 6 4 2 5 2" xfId="18523"/>
    <cellStyle name="Ввод  2 2 2 6 4 2 6" xfId="12077"/>
    <cellStyle name="Ввод  2 2 2 6 4 2 7" xfId="12417"/>
    <cellStyle name="Ввод  2 2 2 6 4 3" xfId="4502"/>
    <cellStyle name="Ввод  2 2 2 6 4 3 2" xfId="13438"/>
    <cellStyle name="Ввод  2 2 2 6 4 4" xfId="5382"/>
    <cellStyle name="Ввод  2 2 2 6 4 4 2" xfId="14306"/>
    <cellStyle name="Ввод  2 2 2 6 4 5" xfId="7061"/>
    <cellStyle name="Ввод  2 2 2 6 4 5 2" xfId="15985"/>
    <cellStyle name="Ввод  2 2 2 6 4 6" xfId="8739"/>
    <cellStyle name="Ввод  2 2 2 6 4 6 2" xfId="17663"/>
    <cellStyle name="Ввод  2 2 2 6 4 7" xfId="11207"/>
    <cellStyle name="Ввод  2 2 2 6 4 8" xfId="19625"/>
    <cellStyle name="Ввод  2 2 2 6 5" xfId="2666"/>
    <cellStyle name="Ввод  2 2 2 6 5 2" xfId="4739"/>
    <cellStyle name="Ввод  2 2 2 6 5 2 2" xfId="13670"/>
    <cellStyle name="Ввод  2 2 2 6 5 3" xfId="5778"/>
    <cellStyle name="Ввод  2 2 2 6 5 3 2" xfId="14702"/>
    <cellStyle name="Ввод  2 2 2 6 5 4" xfId="7456"/>
    <cellStyle name="Ввод  2 2 2 6 5 4 2" xfId="16380"/>
    <cellStyle name="Ввод  2 2 2 6 5 5" xfId="9133"/>
    <cellStyle name="Ввод  2 2 2 6 5 5 2" xfId="18057"/>
    <cellStyle name="Ввод  2 2 2 6 5 6" xfId="11611"/>
    <cellStyle name="Ввод  2 2 2 6 5 7" xfId="10346"/>
    <cellStyle name="Ввод  2 2 2 6 6" xfId="4298"/>
    <cellStyle name="Ввод  2 2 2 6 6 2" xfId="13237"/>
    <cellStyle name="Ввод  2 2 2 6 7" xfId="4255"/>
    <cellStyle name="Ввод  2 2 2 6 7 2" xfId="13194"/>
    <cellStyle name="Ввод  2 2 2 6 8" xfId="6595"/>
    <cellStyle name="Ввод  2 2 2 6 8 2" xfId="15519"/>
    <cellStyle name="Ввод  2 2 2 6 9" xfId="8273"/>
    <cellStyle name="Ввод  2 2 2 6 9 2" xfId="17197"/>
    <cellStyle name="Ввод  2 2 2 7" xfId="1669"/>
    <cellStyle name="Ввод  2 2 2 7 2" xfId="2545"/>
    <cellStyle name="Ввод  2 2 2 7 2 2" xfId="4438"/>
    <cellStyle name="Ввод  2 2 2 7 2 2 2" xfId="13376"/>
    <cellStyle name="Ввод  2 2 2 7 2 3" xfId="5657"/>
    <cellStyle name="Ввод  2 2 2 7 2 3 2" xfId="14581"/>
    <cellStyle name="Ввод  2 2 2 7 2 4" xfId="7335"/>
    <cellStyle name="Ввод  2 2 2 7 2 4 2" xfId="16259"/>
    <cellStyle name="Ввод  2 2 2 7 2 5" xfId="9012"/>
    <cellStyle name="Ввод  2 2 2 7 2 5 2" xfId="17936"/>
    <cellStyle name="Ввод  2 2 2 7 2 6" xfId="11490"/>
    <cellStyle name="Ввод  2 2 2 7 2 7" xfId="14361"/>
    <cellStyle name="Ввод  2 2 2 7 3" xfId="4027"/>
    <cellStyle name="Ввод  2 2 2 7 3 2" xfId="12967"/>
    <cellStyle name="Ввод  2 2 2 7 4" xfId="4070"/>
    <cellStyle name="Ввод  2 2 2 7 4 2" xfId="13010"/>
    <cellStyle name="Ввод  2 2 2 7 5" xfId="6474"/>
    <cellStyle name="Ввод  2 2 2 7 5 2" xfId="15398"/>
    <cellStyle name="Ввод  2 2 2 7 6" xfId="8152"/>
    <cellStyle name="Ввод  2 2 2 7 6 2" xfId="17076"/>
    <cellStyle name="Ввод  2 2 2 7 7" xfId="10620"/>
    <cellStyle name="Ввод  2 2 2 7 8" xfId="19055"/>
    <cellStyle name="Ввод  2 2 2 8" xfId="1693"/>
    <cellStyle name="Ввод  2 2 2 8 2" xfId="2569"/>
    <cellStyle name="Ввод  2 2 2 8 2 2" xfId="4051"/>
    <cellStyle name="Ввод  2 2 2 8 2 2 2" xfId="12991"/>
    <cellStyle name="Ввод  2 2 2 8 2 3" xfId="5681"/>
    <cellStyle name="Ввод  2 2 2 8 2 3 2" xfId="14605"/>
    <cellStyle name="Ввод  2 2 2 8 2 4" xfId="7359"/>
    <cellStyle name="Ввод  2 2 2 8 2 4 2" xfId="16283"/>
    <cellStyle name="Ввод  2 2 2 8 2 5" xfId="9036"/>
    <cellStyle name="Ввод  2 2 2 8 2 5 2" xfId="17960"/>
    <cellStyle name="Ввод  2 2 2 8 2 6" xfId="11514"/>
    <cellStyle name="Ввод  2 2 2 8 2 7" xfId="10060"/>
    <cellStyle name="Ввод  2 2 2 8 3" xfId="4294"/>
    <cellStyle name="Ввод  2 2 2 8 3 2" xfId="13233"/>
    <cellStyle name="Ввод  2 2 2 8 4" xfId="4373"/>
    <cellStyle name="Ввод  2 2 2 8 4 2" xfId="13311"/>
    <cellStyle name="Ввод  2 2 2 8 5" xfId="6498"/>
    <cellStyle name="Ввод  2 2 2 8 5 2" xfId="15422"/>
    <cellStyle name="Ввод  2 2 2 8 6" xfId="8176"/>
    <cellStyle name="Ввод  2 2 2 8 6 2" xfId="17100"/>
    <cellStyle name="Ввод  2 2 2 8 7" xfId="10644"/>
    <cellStyle name="Ввод  2 2 2 8 8" xfId="19157"/>
    <cellStyle name="Ввод  2 2 2 9" xfId="1884"/>
    <cellStyle name="Ввод  2 2 2 9 2" xfId="2760"/>
    <cellStyle name="Ввод  2 2 2 9 2 2" xfId="4989"/>
    <cellStyle name="Ввод  2 2 2 9 2 2 2" xfId="13916"/>
    <cellStyle name="Ввод  2 2 2 9 2 3" xfId="5872"/>
    <cellStyle name="Ввод  2 2 2 9 2 3 2" xfId="14796"/>
    <cellStyle name="Ввод  2 2 2 9 2 4" xfId="7550"/>
    <cellStyle name="Ввод  2 2 2 9 2 4 2" xfId="16474"/>
    <cellStyle name="Ввод  2 2 2 9 2 5" xfId="9227"/>
    <cellStyle name="Ввод  2 2 2 9 2 5 2" xfId="18151"/>
    <cellStyle name="Ввод  2 2 2 9 2 6" xfId="11705"/>
    <cellStyle name="Ввод  2 2 2 9 2 7" xfId="9916"/>
    <cellStyle name="Ввод  2 2 2 9 3" xfId="3661"/>
    <cellStyle name="Ввод  2 2 2 9 3 2" xfId="12602"/>
    <cellStyle name="Ввод  2 2 2 9 4" xfId="3830"/>
    <cellStyle name="Ввод  2 2 2 9 4 2" xfId="12770"/>
    <cellStyle name="Ввод  2 2 2 9 5" xfId="6689"/>
    <cellStyle name="Ввод  2 2 2 9 5 2" xfId="15613"/>
    <cellStyle name="Ввод  2 2 2 9 6" xfId="8367"/>
    <cellStyle name="Ввод  2 2 2 9 6 2" xfId="17291"/>
    <cellStyle name="Ввод  2 2 2 9 7" xfId="10835"/>
    <cellStyle name="Ввод  2 2 2 9 8" xfId="19521"/>
    <cellStyle name="Ввод  2 2 20" xfId="4119"/>
    <cellStyle name="Ввод  2 2 20 2" xfId="13059"/>
    <cellStyle name="Ввод  2 2 21" xfId="4648"/>
    <cellStyle name="Ввод  2 2 21 2" xfId="13581"/>
    <cellStyle name="Ввод  2 2 22" xfId="4884"/>
    <cellStyle name="Ввод  2 2 22 2" xfId="13812"/>
    <cellStyle name="Ввод  2 2 23" xfId="9784"/>
    <cellStyle name="Ввод  2 2 23 2" xfId="18708"/>
    <cellStyle name="Ввод  2 2 24" xfId="9858"/>
    <cellStyle name="Ввод  2 2 25" xfId="10109"/>
    <cellStyle name="Ввод  2 2 3" xfId="450"/>
    <cellStyle name="Ввод  2 2 4" xfId="690"/>
    <cellStyle name="Ввод  2 2 5" xfId="1631"/>
    <cellStyle name="Ввод  2 2 5 10" xfId="10582"/>
    <cellStyle name="Ввод  2 2 5 11" xfId="19576"/>
    <cellStyle name="Ввод  2 2 5 2" xfId="2054"/>
    <cellStyle name="Ввод  2 2 5 2 2" xfId="2930"/>
    <cellStyle name="Ввод  2 2 5 2 2 2" xfId="4832"/>
    <cellStyle name="Ввод  2 2 5 2 2 2 2" xfId="13761"/>
    <cellStyle name="Ввод  2 2 5 2 2 3" xfId="6042"/>
    <cellStyle name="Ввод  2 2 5 2 2 3 2" xfId="14966"/>
    <cellStyle name="Ввод  2 2 5 2 2 4" xfId="7720"/>
    <cellStyle name="Ввод  2 2 5 2 2 4 2" xfId="16644"/>
    <cellStyle name="Ввод  2 2 5 2 2 5" xfId="9397"/>
    <cellStyle name="Ввод  2 2 5 2 2 5 2" xfId="18321"/>
    <cellStyle name="Ввод  2 2 5 2 2 6" xfId="11875"/>
    <cellStyle name="Ввод  2 2 5 2 2 7" xfId="237"/>
    <cellStyle name="Ввод  2 2 5 2 3" xfId="3558"/>
    <cellStyle name="Ввод  2 2 5 2 3 2" xfId="12500"/>
    <cellStyle name="Ввод  2 2 5 2 4" xfId="3825"/>
    <cellStyle name="Ввод  2 2 5 2 4 2" xfId="12765"/>
    <cellStyle name="Ввод  2 2 5 2 5" xfId="6859"/>
    <cellStyle name="Ввод  2 2 5 2 5 2" xfId="15783"/>
    <cellStyle name="Ввод  2 2 5 2 6" xfId="8537"/>
    <cellStyle name="Ввод  2 2 5 2 6 2" xfId="17461"/>
    <cellStyle name="Ввод  2 2 5 2 7" xfId="11005"/>
    <cellStyle name="Ввод  2 2 5 2 8" xfId="19589"/>
    <cellStyle name="Ввод  2 2 5 3" xfId="2140"/>
    <cellStyle name="Ввод  2 2 5 3 2" xfId="3016"/>
    <cellStyle name="Ввод  2 2 5 3 2 2" xfId="4900"/>
    <cellStyle name="Ввод  2 2 5 3 2 2 2" xfId="13828"/>
    <cellStyle name="Ввод  2 2 5 3 2 3" xfId="6128"/>
    <cellStyle name="Ввод  2 2 5 3 2 3 2" xfId="15052"/>
    <cellStyle name="Ввод  2 2 5 3 2 4" xfId="7806"/>
    <cellStyle name="Ввод  2 2 5 3 2 4 2" xfId="16730"/>
    <cellStyle name="Ввод  2 2 5 3 2 5" xfId="9483"/>
    <cellStyle name="Ввод  2 2 5 3 2 5 2" xfId="18407"/>
    <cellStyle name="Ввод  2 2 5 3 2 6" xfId="11961"/>
    <cellStyle name="Ввод  2 2 5 3 2 7" xfId="10367"/>
    <cellStyle name="Ввод  2 2 5 3 3" xfId="3475"/>
    <cellStyle name="Ввод  2 2 5 3 3 2" xfId="12419"/>
    <cellStyle name="Ввод  2 2 5 3 4" xfId="5266"/>
    <cellStyle name="Ввод  2 2 5 3 4 2" xfId="14190"/>
    <cellStyle name="Ввод  2 2 5 3 5" xfId="6945"/>
    <cellStyle name="Ввод  2 2 5 3 5 2" xfId="15869"/>
    <cellStyle name="Ввод  2 2 5 3 6" xfId="8623"/>
    <cellStyle name="Ввод  2 2 5 3 6 2" xfId="17547"/>
    <cellStyle name="Ввод  2 2 5 3 7" xfId="11091"/>
    <cellStyle name="Ввод  2 2 5 3 8" xfId="19016"/>
    <cellStyle name="Ввод  2 2 5 4" xfId="2226"/>
    <cellStyle name="Ввод  2 2 5 4 2" xfId="3102"/>
    <cellStyle name="Ввод  2 2 5 4 2 2" xfId="4452"/>
    <cellStyle name="Ввод  2 2 5 4 2 2 2" xfId="13389"/>
    <cellStyle name="Ввод  2 2 5 4 2 3" xfId="6214"/>
    <cellStyle name="Ввод  2 2 5 4 2 3 2" xfId="15138"/>
    <cellStyle name="Ввод  2 2 5 4 2 4" xfId="7892"/>
    <cellStyle name="Ввод  2 2 5 4 2 4 2" xfId="16816"/>
    <cellStyle name="Ввод  2 2 5 4 2 5" xfId="9569"/>
    <cellStyle name="Ввод  2 2 5 4 2 5 2" xfId="18493"/>
    <cellStyle name="Ввод  2 2 5 4 2 6" xfId="12047"/>
    <cellStyle name="Ввод  2 2 5 4 2 7" xfId="10498"/>
    <cellStyle name="Ввод  2 2 5 4 3" xfId="3890"/>
    <cellStyle name="Ввод  2 2 5 4 3 2" xfId="12830"/>
    <cellStyle name="Ввод  2 2 5 4 4" xfId="5352"/>
    <cellStyle name="Ввод  2 2 5 4 4 2" xfId="14276"/>
    <cellStyle name="Ввод  2 2 5 4 5" xfId="7031"/>
    <cellStyle name="Ввод  2 2 5 4 5 2" xfId="15955"/>
    <cellStyle name="Ввод  2 2 5 4 6" xfId="8709"/>
    <cellStyle name="Ввод  2 2 5 4 6 2" xfId="17633"/>
    <cellStyle name="Ввод  2 2 5 4 7" xfId="11177"/>
    <cellStyle name="Ввод  2 2 5 4 8" xfId="19346"/>
    <cellStyle name="Ввод  2 2 5 5" xfId="2507"/>
    <cellStyle name="Ввод  2 2 5 5 2" xfId="4411"/>
    <cellStyle name="Ввод  2 2 5 5 2 2" xfId="13349"/>
    <cellStyle name="Ввод  2 2 5 5 3" xfId="5619"/>
    <cellStyle name="Ввод  2 2 5 5 3 2" xfId="14543"/>
    <cellStyle name="Ввод  2 2 5 5 4" xfId="7297"/>
    <cellStyle name="Ввод  2 2 5 5 4 2" xfId="16221"/>
    <cellStyle name="Ввод  2 2 5 5 5" xfId="8974"/>
    <cellStyle name="Ввод  2 2 5 5 5 2" xfId="17898"/>
    <cellStyle name="Ввод  2 2 5 5 6" xfId="11452"/>
    <cellStyle name="Ввод  2 2 5 5 7" xfId="18921"/>
    <cellStyle name="Ввод  2 2 5 6" xfId="3907"/>
    <cellStyle name="Ввод  2 2 5 6 2" xfId="12847"/>
    <cellStyle name="Ввод  2 2 5 7" xfId="4507"/>
    <cellStyle name="Ввод  2 2 5 7 2" xfId="13442"/>
    <cellStyle name="Ввод  2 2 5 8" xfId="6436"/>
    <cellStyle name="Ввод  2 2 5 8 2" xfId="15360"/>
    <cellStyle name="Ввод  2 2 5 9" xfId="8114"/>
    <cellStyle name="Ввод  2 2 5 9 2" xfId="17038"/>
    <cellStyle name="Ввод  2 2 6" xfId="1773"/>
    <cellStyle name="Ввод  2 2 6 10" xfId="10724"/>
    <cellStyle name="Ввод  2 2 6 11" xfId="19099"/>
    <cellStyle name="Ввод  2 2 6 2" xfId="2095"/>
    <cellStyle name="Ввод  2 2 6 2 2" xfId="2971"/>
    <cellStyle name="Ввод  2 2 6 2 2 2" xfId="3595"/>
    <cellStyle name="Ввод  2 2 6 2 2 2 2" xfId="12537"/>
    <cellStyle name="Ввод  2 2 6 2 2 3" xfId="6083"/>
    <cellStyle name="Ввод  2 2 6 2 2 3 2" xfId="15007"/>
    <cellStyle name="Ввод  2 2 6 2 2 4" xfId="7761"/>
    <cellStyle name="Ввод  2 2 6 2 2 4 2" xfId="16685"/>
    <cellStyle name="Ввод  2 2 6 2 2 5" xfId="9438"/>
    <cellStyle name="Ввод  2 2 6 2 2 5 2" xfId="18362"/>
    <cellStyle name="Ввод  2 2 6 2 2 6" xfId="11916"/>
    <cellStyle name="Ввод  2 2 6 2 2 7" xfId="10428"/>
    <cellStyle name="Ввод  2 2 6 2 3" xfId="4702"/>
    <cellStyle name="Ввод  2 2 6 2 3 2" xfId="13635"/>
    <cellStyle name="Ввод  2 2 6 2 4" xfId="5221"/>
    <cellStyle name="Ввод  2 2 6 2 4 2" xfId="14145"/>
    <cellStyle name="Ввод  2 2 6 2 5" xfId="6900"/>
    <cellStyle name="Ввод  2 2 6 2 5 2" xfId="15824"/>
    <cellStyle name="Ввод  2 2 6 2 6" xfId="8578"/>
    <cellStyle name="Ввод  2 2 6 2 6 2" xfId="17502"/>
    <cellStyle name="Ввод  2 2 6 2 7" xfId="11046"/>
    <cellStyle name="Ввод  2 2 6 2 8" xfId="19209"/>
    <cellStyle name="Ввод  2 2 6 3" xfId="2181"/>
    <cellStyle name="Ввод  2 2 6 3 2" xfId="3057"/>
    <cellStyle name="Ввод  2 2 6 3 2 2" xfId="4293"/>
    <cellStyle name="Ввод  2 2 6 3 2 2 2" xfId="13232"/>
    <cellStyle name="Ввод  2 2 6 3 2 3" xfId="6169"/>
    <cellStyle name="Ввод  2 2 6 3 2 3 2" xfId="15093"/>
    <cellStyle name="Ввод  2 2 6 3 2 4" xfId="7847"/>
    <cellStyle name="Ввод  2 2 6 3 2 4 2" xfId="16771"/>
    <cellStyle name="Ввод  2 2 6 3 2 5" xfId="9524"/>
    <cellStyle name="Ввод  2 2 6 3 2 5 2" xfId="18448"/>
    <cellStyle name="Ввод  2 2 6 3 2 6" xfId="12002"/>
    <cellStyle name="Ввод  2 2 6 3 2 7" xfId="13942"/>
    <cellStyle name="Ввод  2 2 6 3 3" xfId="3747"/>
    <cellStyle name="Ввод  2 2 6 3 3 2" xfId="12687"/>
    <cellStyle name="Ввод  2 2 6 3 4" xfId="5307"/>
    <cellStyle name="Ввод  2 2 6 3 4 2" xfId="14231"/>
    <cellStyle name="Ввод  2 2 6 3 5" xfId="6986"/>
    <cellStyle name="Ввод  2 2 6 3 5 2" xfId="15910"/>
    <cellStyle name="Ввод  2 2 6 3 6" xfId="8664"/>
    <cellStyle name="Ввод  2 2 6 3 6 2" xfId="17588"/>
    <cellStyle name="Ввод  2 2 6 3 7" xfId="11132"/>
    <cellStyle name="Ввод  2 2 6 3 8" xfId="19133"/>
    <cellStyle name="Ввод  2 2 6 4" xfId="2267"/>
    <cellStyle name="Ввод  2 2 6 4 2" xfId="3143"/>
    <cellStyle name="Ввод  2 2 6 4 2 2" xfId="4365"/>
    <cellStyle name="Ввод  2 2 6 4 2 2 2" xfId="13304"/>
    <cellStyle name="Ввод  2 2 6 4 2 3" xfId="6255"/>
    <cellStyle name="Ввод  2 2 6 4 2 3 2" xfId="15179"/>
    <cellStyle name="Ввод  2 2 6 4 2 4" xfId="7933"/>
    <cellStyle name="Ввод  2 2 6 4 2 4 2" xfId="16857"/>
    <cellStyle name="Ввод  2 2 6 4 2 5" xfId="9610"/>
    <cellStyle name="Ввод  2 2 6 4 2 5 2" xfId="18534"/>
    <cellStyle name="Ввод  2 2 6 4 2 6" xfId="12088"/>
    <cellStyle name="Ввод  2 2 6 4 2 7" xfId="10160"/>
    <cellStyle name="Ввод  2 2 6 4 3" xfId="4128"/>
    <cellStyle name="Ввод  2 2 6 4 3 2" xfId="13068"/>
    <cellStyle name="Ввод  2 2 6 4 4" xfId="5393"/>
    <cellStyle name="Ввод  2 2 6 4 4 2" xfId="14317"/>
    <cellStyle name="Ввод  2 2 6 4 5" xfId="7072"/>
    <cellStyle name="Ввод  2 2 6 4 5 2" xfId="15996"/>
    <cellStyle name="Ввод  2 2 6 4 6" xfId="8750"/>
    <cellStyle name="Ввод  2 2 6 4 6 2" xfId="17674"/>
    <cellStyle name="Ввод  2 2 6 4 7" xfId="11218"/>
    <cellStyle name="Ввод  2 2 6 4 8" xfId="19094"/>
    <cellStyle name="Ввод  2 2 6 5" xfId="2649"/>
    <cellStyle name="Ввод  2 2 6 5 2" xfId="3730"/>
    <cellStyle name="Ввод  2 2 6 5 2 2" xfId="12670"/>
    <cellStyle name="Ввод  2 2 6 5 3" xfId="5761"/>
    <cellStyle name="Ввод  2 2 6 5 3 2" xfId="14685"/>
    <cellStyle name="Ввод  2 2 6 5 4" xfId="7439"/>
    <cellStyle name="Ввод  2 2 6 5 4 2" xfId="16363"/>
    <cellStyle name="Ввод  2 2 6 5 5" xfId="9116"/>
    <cellStyle name="Ввод  2 2 6 5 5 2" xfId="18040"/>
    <cellStyle name="Ввод  2 2 6 5 6" xfId="11594"/>
    <cellStyle name="Ввод  2 2 6 5 7" xfId="9978"/>
    <cellStyle name="Ввод  2 2 6 6" xfId="4100"/>
    <cellStyle name="Ввод  2 2 6 6 2" xfId="13040"/>
    <cellStyle name="Ввод  2 2 6 7" xfId="3388"/>
    <cellStyle name="Ввод  2 2 6 7 2" xfId="12332"/>
    <cellStyle name="Ввод  2 2 6 8" xfId="6578"/>
    <cellStyle name="Ввод  2 2 6 8 2" xfId="15502"/>
    <cellStyle name="Ввод  2 2 6 9" xfId="8256"/>
    <cellStyle name="Ввод  2 2 6 9 2" xfId="17180"/>
    <cellStyle name="Ввод  2 2 7" xfId="1663"/>
    <cellStyle name="Ввод  2 2 7 2" xfId="2539"/>
    <cellStyle name="Ввод  2 2 7 2 2" xfId="4574"/>
    <cellStyle name="Ввод  2 2 7 2 2 2" xfId="13509"/>
    <cellStyle name="Ввод  2 2 7 2 3" xfId="5651"/>
    <cellStyle name="Ввод  2 2 7 2 3 2" xfId="14575"/>
    <cellStyle name="Ввод  2 2 7 2 4" xfId="7329"/>
    <cellStyle name="Ввод  2 2 7 2 4 2" xfId="16253"/>
    <cellStyle name="Ввод  2 2 7 2 5" xfId="9006"/>
    <cellStyle name="Ввод  2 2 7 2 5 2" xfId="17930"/>
    <cellStyle name="Ввод  2 2 7 2 6" xfId="11484"/>
    <cellStyle name="Ввод  2 2 7 2 7" xfId="10154"/>
    <cellStyle name="Ввод  2 2 7 3" xfId="4383"/>
    <cellStyle name="Ввод  2 2 7 3 2" xfId="13321"/>
    <cellStyle name="Ввод  2 2 7 4" xfId="4599"/>
    <cellStyle name="Ввод  2 2 7 4 2" xfId="13533"/>
    <cellStyle name="Ввод  2 2 7 5" xfId="6468"/>
    <cellStyle name="Ввод  2 2 7 5 2" xfId="15392"/>
    <cellStyle name="Ввод  2 2 7 6" xfId="8146"/>
    <cellStyle name="Ввод  2 2 7 6 2" xfId="17070"/>
    <cellStyle name="Ввод  2 2 7 7" xfId="10614"/>
    <cellStyle name="Ввод  2 2 7 8" xfId="19296"/>
    <cellStyle name="Ввод  2 2 8" xfId="1722"/>
    <cellStyle name="Ввод  2 2 8 2" xfId="2598"/>
    <cellStyle name="Ввод  2 2 8 2 2" xfId="3838"/>
    <cellStyle name="Ввод  2 2 8 2 2 2" xfId="12778"/>
    <cellStyle name="Ввод  2 2 8 2 3" xfId="5710"/>
    <cellStyle name="Ввод  2 2 8 2 3 2" xfId="14634"/>
    <cellStyle name="Ввод  2 2 8 2 4" xfId="7388"/>
    <cellStyle name="Ввод  2 2 8 2 4 2" xfId="16312"/>
    <cellStyle name="Ввод  2 2 8 2 5" xfId="9065"/>
    <cellStyle name="Ввод  2 2 8 2 5 2" xfId="17989"/>
    <cellStyle name="Ввод  2 2 8 2 6" xfId="11543"/>
    <cellStyle name="Ввод  2 2 8 2 7" xfId="10224"/>
    <cellStyle name="Ввод  2 2 8 3" xfId="3800"/>
    <cellStyle name="Ввод  2 2 8 3 2" xfId="12740"/>
    <cellStyle name="Ввод  2 2 8 4" xfId="4974"/>
    <cellStyle name="Ввод  2 2 8 4 2" xfId="13901"/>
    <cellStyle name="Ввод  2 2 8 5" xfId="6527"/>
    <cellStyle name="Ввод  2 2 8 5 2" xfId="15451"/>
    <cellStyle name="Ввод  2 2 8 6" xfId="8205"/>
    <cellStyle name="Ввод  2 2 8 6 2" xfId="17129"/>
    <cellStyle name="Ввод  2 2 8 7" xfId="10673"/>
    <cellStyle name="Ввод  2 2 8 8" xfId="19304"/>
    <cellStyle name="Ввод  2 2 9" xfId="1822"/>
    <cellStyle name="Ввод  2 2 9 2" xfId="2698"/>
    <cellStyle name="Ввод  2 2 9 2 2" xfId="4870"/>
    <cellStyle name="Ввод  2 2 9 2 2 2" xfId="13798"/>
    <cellStyle name="Ввод  2 2 9 2 3" xfId="5810"/>
    <cellStyle name="Ввод  2 2 9 2 3 2" xfId="14734"/>
    <cellStyle name="Ввод  2 2 9 2 4" xfId="7488"/>
    <cellStyle name="Ввод  2 2 9 2 4 2" xfId="16412"/>
    <cellStyle name="Ввод  2 2 9 2 5" xfId="9165"/>
    <cellStyle name="Ввод  2 2 9 2 5 2" xfId="18089"/>
    <cellStyle name="Ввод  2 2 9 2 6" xfId="11643"/>
    <cellStyle name="Ввод  2 2 9 2 7" xfId="9881"/>
    <cellStyle name="Ввод  2 2 9 3" xfId="3728"/>
    <cellStyle name="Ввод  2 2 9 3 2" xfId="12668"/>
    <cellStyle name="Ввод  2 2 9 4" xfId="5009"/>
    <cellStyle name="Ввод  2 2 9 4 2" xfId="13936"/>
    <cellStyle name="Ввод  2 2 9 5" xfId="6627"/>
    <cellStyle name="Ввод  2 2 9 5 2" xfId="15551"/>
    <cellStyle name="Ввод  2 2 9 6" xfId="8305"/>
    <cellStyle name="Ввод  2 2 9 6 2" xfId="17229"/>
    <cellStyle name="Ввод  2 2 9 7" xfId="10773"/>
    <cellStyle name="Ввод  2 2 9 8" xfId="19580"/>
    <cellStyle name="Ввод  2 20" xfId="3316"/>
    <cellStyle name="Ввод  2 20 2" xfId="12261"/>
    <cellStyle name="Ввод  2 21" xfId="4596"/>
    <cellStyle name="Ввод  2 21 2" xfId="13531"/>
    <cellStyle name="Ввод  2 22" xfId="5105"/>
    <cellStyle name="Ввод  2 22 2" xfId="14032"/>
    <cellStyle name="Ввод  2 23" xfId="5112"/>
    <cellStyle name="Ввод  2 23 2" xfId="14039"/>
    <cellStyle name="Ввод  2 24" xfId="9783"/>
    <cellStyle name="Ввод  2 24 2" xfId="18707"/>
    <cellStyle name="Ввод  2 25" xfId="9857"/>
    <cellStyle name="Ввод  2 26" xfId="9922"/>
    <cellStyle name="Ввод  2 3" xfId="99"/>
    <cellStyle name="Ввод  2 3 10" xfId="1819"/>
    <cellStyle name="Ввод  2 3 10 2" xfId="2695"/>
    <cellStyle name="Ввод  2 3 10 2 2" xfId="3862"/>
    <cellStyle name="Ввод  2 3 10 2 2 2" xfId="12802"/>
    <cellStyle name="Ввод  2 3 10 2 3" xfId="5807"/>
    <cellStyle name="Ввод  2 3 10 2 3 2" xfId="14731"/>
    <cellStyle name="Ввод  2 3 10 2 4" xfId="7485"/>
    <cellStyle name="Ввод  2 3 10 2 4 2" xfId="16409"/>
    <cellStyle name="Ввод  2 3 10 2 5" xfId="9162"/>
    <cellStyle name="Ввод  2 3 10 2 5 2" xfId="18086"/>
    <cellStyle name="Ввод  2 3 10 2 6" xfId="11640"/>
    <cellStyle name="Ввод  2 3 10 2 7" xfId="9854"/>
    <cellStyle name="Ввод  2 3 10 3" xfId="4681"/>
    <cellStyle name="Ввод  2 3 10 3 2" xfId="13614"/>
    <cellStyle name="Ввод  2 3 10 4" xfId="4341"/>
    <cellStyle name="Ввод  2 3 10 4 2" xfId="13280"/>
    <cellStyle name="Ввод  2 3 10 5" xfId="6624"/>
    <cellStyle name="Ввод  2 3 10 5 2" xfId="15548"/>
    <cellStyle name="Ввод  2 3 10 6" xfId="8302"/>
    <cellStyle name="Ввод  2 3 10 6 2" xfId="17226"/>
    <cellStyle name="Ввод  2 3 10 7" xfId="10770"/>
    <cellStyle name="Ввод  2 3 10 8" xfId="19316"/>
    <cellStyle name="Ввод  2 3 11" xfId="1898"/>
    <cellStyle name="Ввод  2 3 11 2" xfId="2774"/>
    <cellStyle name="Ввод  2 3 11 2 2" xfId="4168"/>
    <cellStyle name="Ввод  2 3 11 2 2 2" xfId="13107"/>
    <cellStyle name="Ввод  2 3 11 2 3" xfId="5886"/>
    <cellStyle name="Ввод  2 3 11 2 3 2" xfId="14810"/>
    <cellStyle name="Ввод  2 3 11 2 4" xfId="7564"/>
    <cellStyle name="Ввод  2 3 11 2 4 2" xfId="16488"/>
    <cellStyle name="Ввод  2 3 11 2 5" xfId="9241"/>
    <cellStyle name="Ввод  2 3 11 2 5 2" xfId="18165"/>
    <cellStyle name="Ввод  2 3 11 2 6" xfId="11719"/>
    <cellStyle name="Ввод  2 3 11 2 7" xfId="10473"/>
    <cellStyle name="Ввод  2 3 11 3" xfId="4852"/>
    <cellStyle name="Ввод  2 3 11 3 2" xfId="13780"/>
    <cellStyle name="Ввод  2 3 11 4" xfId="4163"/>
    <cellStyle name="Ввод  2 3 11 4 2" xfId="13102"/>
    <cellStyle name="Ввод  2 3 11 5" xfId="6703"/>
    <cellStyle name="Ввод  2 3 11 5 2" xfId="15627"/>
    <cellStyle name="Ввод  2 3 11 6" xfId="8381"/>
    <cellStyle name="Ввод  2 3 11 6 2" xfId="17305"/>
    <cellStyle name="Ввод  2 3 11 7" xfId="10849"/>
    <cellStyle name="Ввод  2 3 11 8" xfId="13110"/>
    <cellStyle name="Ввод  2 3 12" xfId="1830"/>
    <cellStyle name="Ввод  2 3 12 2" xfId="2706"/>
    <cellStyle name="Ввод  2 3 12 2 2" xfId="4210"/>
    <cellStyle name="Ввод  2 3 12 2 2 2" xfId="13149"/>
    <cellStyle name="Ввод  2 3 12 2 3" xfId="5818"/>
    <cellStyle name="Ввод  2 3 12 2 3 2" xfId="14742"/>
    <cellStyle name="Ввод  2 3 12 2 4" xfId="7496"/>
    <cellStyle name="Ввод  2 3 12 2 4 2" xfId="16420"/>
    <cellStyle name="Ввод  2 3 12 2 5" xfId="9173"/>
    <cellStyle name="Ввод  2 3 12 2 5 2" xfId="18097"/>
    <cellStyle name="Ввод  2 3 12 2 6" xfId="11651"/>
    <cellStyle name="Ввод  2 3 12 2 7" xfId="10392"/>
    <cellStyle name="Ввод  2 3 12 3" xfId="3998"/>
    <cellStyle name="Ввод  2 3 12 3 2" xfId="12938"/>
    <cellStyle name="Ввод  2 3 12 4" xfId="4422"/>
    <cellStyle name="Ввод  2 3 12 4 2" xfId="13360"/>
    <cellStyle name="Ввод  2 3 12 5" xfId="6635"/>
    <cellStyle name="Ввод  2 3 12 5 2" xfId="15559"/>
    <cellStyle name="Ввод  2 3 12 6" xfId="8313"/>
    <cellStyle name="Ввод  2 3 12 6 2" xfId="17237"/>
    <cellStyle name="Ввод  2 3 12 7" xfId="10781"/>
    <cellStyle name="Ввод  2 3 12 8" xfId="19549"/>
    <cellStyle name="Ввод  2 3 13" xfId="1971"/>
    <cellStyle name="Ввод  2 3 13 2" xfId="2847"/>
    <cellStyle name="Ввод  2 3 13 2 2" xfId="3449"/>
    <cellStyle name="Ввод  2 3 13 2 2 2" xfId="12393"/>
    <cellStyle name="Ввод  2 3 13 2 3" xfId="5959"/>
    <cellStyle name="Ввод  2 3 13 2 3 2" xfId="14883"/>
    <cellStyle name="Ввод  2 3 13 2 4" xfId="7637"/>
    <cellStyle name="Ввод  2 3 13 2 4 2" xfId="16561"/>
    <cellStyle name="Ввод  2 3 13 2 5" xfId="9314"/>
    <cellStyle name="Ввод  2 3 13 2 5 2" xfId="18238"/>
    <cellStyle name="Ввод  2 3 13 2 6" xfId="11792"/>
    <cellStyle name="Ввод  2 3 13 2 7" xfId="10261"/>
    <cellStyle name="Ввод  2 3 13 3" xfId="3854"/>
    <cellStyle name="Ввод  2 3 13 3 2" xfId="12794"/>
    <cellStyle name="Ввод  2 3 13 4" xfId="4972"/>
    <cellStyle name="Ввод  2 3 13 4 2" xfId="13899"/>
    <cellStyle name="Ввод  2 3 13 5" xfId="6776"/>
    <cellStyle name="Ввод  2 3 13 5 2" xfId="15700"/>
    <cellStyle name="Ввод  2 3 13 6" xfId="8454"/>
    <cellStyle name="Ввод  2 3 13 6 2" xfId="17378"/>
    <cellStyle name="Ввод  2 3 13 7" xfId="10922"/>
    <cellStyle name="Ввод  2 3 13 8" xfId="19228"/>
    <cellStyle name="Ввод  2 3 14" xfId="2021"/>
    <cellStyle name="Ввод  2 3 14 2" xfId="2897"/>
    <cellStyle name="Ввод  2 3 14 2 2" xfId="4827"/>
    <cellStyle name="Ввод  2 3 14 2 2 2" xfId="13756"/>
    <cellStyle name="Ввод  2 3 14 2 3" xfId="6009"/>
    <cellStyle name="Ввод  2 3 14 2 3 2" xfId="14933"/>
    <cellStyle name="Ввод  2 3 14 2 4" xfId="7687"/>
    <cellStyle name="Ввод  2 3 14 2 4 2" xfId="16611"/>
    <cellStyle name="Ввод  2 3 14 2 5" xfId="9364"/>
    <cellStyle name="Ввод  2 3 14 2 5 2" xfId="18288"/>
    <cellStyle name="Ввод  2 3 14 2 6" xfId="11842"/>
    <cellStyle name="Ввод  2 3 14 2 7" xfId="10394"/>
    <cellStyle name="Ввод  2 3 14 3" xfId="4623"/>
    <cellStyle name="Ввод  2 3 14 3 2" xfId="13557"/>
    <cellStyle name="Ввод  2 3 14 4" xfId="3766"/>
    <cellStyle name="Ввод  2 3 14 4 2" xfId="12706"/>
    <cellStyle name="Ввод  2 3 14 5" xfId="6826"/>
    <cellStyle name="Ввод  2 3 14 5 2" xfId="15750"/>
    <cellStyle name="Ввод  2 3 14 6" xfId="8504"/>
    <cellStyle name="Ввод  2 3 14 6 2" xfId="17428"/>
    <cellStyle name="Ввод  2 3 14 7" xfId="10972"/>
    <cellStyle name="Ввод  2 3 14 8" xfId="19248"/>
    <cellStyle name="Ввод  2 3 15" xfId="2347"/>
    <cellStyle name="Ввод  2 3 15 2" xfId="3209"/>
    <cellStyle name="Ввод  2 3 15 2 2" xfId="4672"/>
    <cellStyle name="Ввод  2 3 15 2 2 2" xfId="13605"/>
    <cellStyle name="Ввод  2 3 15 2 3" xfId="6321"/>
    <cellStyle name="Ввод  2 3 15 2 3 2" xfId="15245"/>
    <cellStyle name="Ввод  2 3 15 2 4" xfId="7999"/>
    <cellStyle name="Ввод  2 3 15 2 4 2" xfId="16923"/>
    <cellStyle name="Ввод  2 3 15 2 5" xfId="9676"/>
    <cellStyle name="Ввод  2 3 15 2 5 2" xfId="18600"/>
    <cellStyle name="Ввод  2 3 15 2 6" xfId="12154"/>
    <cellStyle name="Ввод  2 3 15 2 7" xfId="10506"/>
    <cellStyle name="Ввод  2 3 15 3" xfId="3904"/>
    <cellStyle name="Ввод  2 3 15 3 2" xfId="12844"/>
    <cellStyle name="Ввод  2 3 15 4" xfId="5461"/>
    <cellStyle name="Ввод  2 3 15 4 2" xfId="14385"/>
    <cellStyle name="Ввод  2 3 15 5" xfId="7139"/>
    <cellStyle name="Ввод  2 3 15 5 2" xfId="16063"/>
    <cellStyle name="Ввод  2 3 15 6" xfId="8816"/>
    <cellStyle name="Ввод  2 3 15 6 2" xfId="17740"/>
    <cellStyle name="Ввод  2 3 15 7" xfId="11293"/>
    <cellStyle name="Ввод  2 3 15 8" xfId="19137"/>
    <cellStyle name="Ввод  2 3 16" xfId="2393"/>
    <cellStyle name="Ввод  2 3 16 2" xfId="3253"/>
    <cellStyle name="Ввод  2 3 16 2 2" xfId="4800"/>
    <cellStyle name="Ввод  2 3 16 2 2 2" xfId="13730"/>
    <cellStyle name="Ввод  2 3 16 2 3" xfId="6365"/>
    <cellStyle name="Ввод  2 3 16 2 3 2" xfId="15289"/>
    <cellStyle name="Ввод  2 3 16 2 4" xfId="8043"/>
    <cellStyle name="Ввод  2 3 16 2 4 2" xfId="16967"/>
    <cellStyle name="Ввод  2 3 16 2 5" xfId="9720"/>
    <cellStyle name="Ввод  2 3 16 2 5 2" xfId="18644"/>
    <cellStyle name="Ввод  2 3 16 2 6" xfId="12198"/>
    <cellStyle name="Ввод  2 3 16 2 7" xfId="10339"/>
    <cellStyle name="Ввод  2 3 16 3" xfId="3380"/>
    <cellStyle name="Ввод  2 3 16 3 2" xfId="12324"/>
    <cellStyle name="Ввод  2 3 16 4" xfId="5505"/>
    <cellStyle name="Ввод  2 3 16 4 2" xfId="14429"/>
    <cellStyle name="Ввод  2 3 16 5" xfId="7183"/>
    <cellStyle name="Ввод  2 3 16 5 2" xfId="16107"/>
    <cellStyle name="Ввод  2 3 16 6" xfId="8860"/>
    <cellStyle name="Ввод  2 3 16 6 2" xfId="17784"/>
    <cellStyle name="Ввод  2 3 16 7" xfId="11338"/>
    <cellStyle name="Ввод  2 3 16 8" xfId="10164"/>
    <cellStyle name="Ввод  2 3 17" xfId="2420"/>
    <cellStyle name="Ввод  2 3 17 2" xfId="3277"/>
    <cellStyle name="Ввод  2 3 17 2 2" xfId="3572"/>
    <cellStyle name="Ввод  2 3 17 2 2 2" xfId="12514"/>
    <cellStyle name="Ввод  2 3 17 2 3" xfId="6389"/>
    <cellStyle name="Ввод  2 3 17 2 3 2" xfId="15313"/>
    <cellStyle name="Ввод  2 3 17 2 4" xfId="8067"/>
    <cellStyle name="Ввод  2 3 17 2 4 2" xfId="16991"/>
    <cellStyle name="Ввод  2 3 17 2 5" xfId="9744"/>
    <cellStyle name="Ввод  2 3 17 2 5 2" xfId="18668"/>
    <cellStyle name="Ввод  2 3 17 2 6" xfId="12222"/>
    <cellStyle name="Ввод  2 3 17 2 7" xfId="10464"/>
    <cellStyle name="Ввод  2 3 17 3" xfId="5143"/>
    <cellStyle name="Ввод  2 3 17 3 2" xfId="14068"/>
    <cellStyle name="Ввод  2 3 17 4" xfId="5532"/>
    <cellStyle name="Ввод  2 3 17 4 2" xfId="14456"/>
    <cellStyle name="Ввод  2 3 17 5" xfId="7210"/>
    <cellStyle name="Ввод  2 3 17 5 2" xfId="16134"/>
    <cellStyle name="Ввод  2 3 17 6" xfId="8887"/>
    <cellStyle name="Ввод  2 3 17 6 2" xfId="17811"/>
    <cellStyle name="Ввод  2 3 17 7" xfId="11365"/>
    <cellStyle name="Ввод  2 3 17 8" xfId="19075"/>
    <cellStyle name="Ввод  2 3 18" xfId="2458"/>
    <cellStyle name="Ввод  2 3 18 2" xfId="4630"/>
    <cellStyle name="Ввод  2 3 18 2 2" xfId="13564"/>
    <cellStyle name="Ввод  2 3 18 3" xfId="5570"/>
    <cellStyle name="Ввод  2 3 18 3 2" xfId="14494"/>
    <cellStyle name="Ввод  2 3 18 4" xfId="7248"/>
    <cellStyle name="Ввод  2 3 18 4 2" xfId="16172"/>
    <cellStyle name="Ввод  2 3 18 5" xfId="8925"/>
    <cellStyle name="Ввод  2 3 18 5 2" xfId="17849"/>
    <cellStyle name="Ввод  2 3 18 6" xfId="11403"/>
    <cellStyle name="Ввод  2 3 18 7" xfId="18832"/>
    <cellStyle name="Ввод  2 3 19" xfId="3320"/>
    <cellStyle name="Ввод  2 3 19 2" xfId="12265"/>
    <cellStyle name="Ввод  2 3 2" xfId="100"/>
    <cellStyle name="Ввод  2 3 2 10" xfId="1867"/>
    <cellStyle name="Ввод  2 3 2 10 2" xfId="2743"/>
    <cellStyle name="Ввод  2 3 2 10 2 2" xfId="3561"/>
    <cellStyle name="Ввод  2 3 2 10 2 2 2" xfId="12503"/>
    <cellStyle name="Ввод  2 3 2 10 2 3" xfId="5855"/>
    <cellStyle name="Ввод  2 3 2 10 2 3 2" xfId="14779"/>
    <cellStyle name="Ввод  2 3 2 10 2 4" xfId="7533"/>
    <cellStyle name="Ввод  2 3 2 10 2 4 2" xfId="16457"/>
    <cellStyle name="Ввод  2 3 2 10 2 5" xfId="9210"/>
    <cellStyle name="Ввод  2 3 2 10 2 5 2" xfId="18134"/>
    <cellStyle name="Ввод  2 3 2 10 2 6" xfId="11688"/>
    <cellStyle name="Ввод  2 3 2 10 2 7" xfId="9942"/>
    <cellStyle name="Ввод  2 3 2 10 3" xfId="4394"/>
    <cellStyle name="Ввод  2 3 2 10 3 2" xfId="13332"/>
    <cellStyle name="Ввод  2 3 2 10 4" xfId="3679"/>
    <cellStyle name="Ввод  2 3 2 10 4 2" xfId="12620"/>
    <cellStyle name="Ввод  2 3 2 10 5" xfId="6672"/>
    <cellStyle name="Ввод  2 3 2 10 5 2" xfId="15596"/>
    <cellStyle name="Ввод  2 3 2 10 6" xfId="8350"/>
    <cellStyle name="Ввод  2 3 2 10 6 2" xfId="17274"/>
    <cellStyle name="Ввод  2 3 2 10 7" xfId="10818"/>
    <cellStyle name="Ввод  2 3 2 10 8" xfId="19305"/>
    <cellStyle name="Ввод  2 3 2 11" xfId="1939"/>
    <cellStyle name="Ввод  2 3 2 11 2" xfId="2815"/>
    <cellStyle name="Ввод  2 3 2 11 2 2" xfId="3839"/>
    <cellStyle name="Ввод  2 3 2 11 2 2 2" xfId="12779"/>
    <cellStyle name="Ввод  2 3 2 11 2 3" xfId="5927"/>
    <cellStyle name="Ввод  2 3 2 11 2 3 2" xfId="14851"/>
    <cellStyle name="Ввод  2 3 2 11 2 4" xfId="7605"/>
    <cellStyle name="Ввод  2 3 2 11 2 4 2" xfId="16529"/>
    <cellStyle name="Ввод  2 3 2 11 2 5" xfId="9282"/>
    <cellStyle name="Ввод  2 3 2 11 2 5 2" xfId="18206"/>
    <cellStyle name="Ввод  2 3 2 11 2 6" xfId="11760"/>
    <cellStyle name="Ввод  2 3 2 11 2 7" xfId="10147"/>
    <cellStyle name="Ввод  2 3 2 11 3" xfId="4235"/>
    <cellStyle name="Ввод  2 3 2 11 3 2" xfId="13174"/>
    <cellStyle name="Ввод  2 3 2 11 4" xfId="3988"/>
    <cellStyle name="Ввод  2 3 2 11 4 2" xfId="12928"/>
    <cellStyle name="Ввод  2 3 2 11 5" xfId="6744"/>
    <cellStyle name="Ввод  2 3 2 11 5 2" xfId="15668"/>
    <cellStyle name="Ввод  2 3 2 11 6" xfId="8422"/>
    <cellStyle name="Ввод  2 3 2 11 6 2" xfId="17346"/>
    <cellStyle name="Ввод  2 3 2 11 7" xfId="10890"/>
    <cellStyle name="Ввод  2 3 2 11 8" xfId="10246"/>
    <cellStyle name="Ввод  2 3 2 12" xfId="1972"/>
    <cellStyle name="Ввод  2 3 2 12 2" xfId="2848"/>
    <cellStyle name="Ввод  2 3 2 12 2 2" xfId="3450"/>
    <cellStyle name="Ввод  2 3 2 12 2 2 2" xfId="12394"/>
    <cellStyle name="Ввод  2 3 2 12 2 3" xfId="5960"/>
    <cellStyle name="Ввод  2 3 2 12 2 3 2" xfId="14884"/>
    <cellStyle name="Ввод  2 3 2 12 2 4" xfId="7638"/>
    <cellStyle name="Ввод  2 3 2 12 2 4 2" xfId="16562"/>
    <cellStyle name="Ввод  2 3 2 12 2 5" xfId="9315"/>
    <cellStyle name="Ввод  2 3 2 12 2 5 2" xfId="18239"/>
    <cellStyle name="Ввод  2 3 2 12 2 6" xfId="11793"/>
    <cellStyle name="Ввод  2 3 2 12 2 7" xfId="9906"/>
    <cellStyle name="Ввод  2 3 2 12 3" xfId="4560"/>
    <cellStyle name="Ввод  2 3 2 12 3 2" xfId="13495"/>
    <cellStyle name="Ввод  2 3 2 12 4" xfId="3517"/>
    <cellStyle name="Ввод  2 3 2 12 4 2" xfId="12459"/>
    <cellStyle name="Ввод  2 3 2 12 5" xfId="6777"/>
    <cellStyle name="Ввод  2 3 2 12 5 2" xfId="15701"/>
    <cellStyle name="Ввод  2 3 2 12 6" xfId="8455"/>
    <cellStyle name="Ввод  2 3 2 12 6 2" xfId="17379"/>
    <cellStyle name="Ввод  2 3 2 12 7" xfId="10923"/>
    <cellStyle name="Ввод  2 3 2 12 8" xfId="19654"/>
    <cellStyle name="Ввод  2 3 2 13" xfId="2025"/>
    <cellStyle name="Ввод  2 3 2 13 2" xfId="2901"/>
    <cellStyle name="Ввод  2 3 2 13 2 2" xfId="4723"/>
    <cellStyle name="Ввод  2 3 2 13 2 2 2" xfId="13656"/>
    <cellStyle name="Ввод  2 3 2 13 2 3" xfId="6013"/>
    <cellStyle name="Ввод  2 3 2 13 2 3 2" xfId="14937"/>
    <cellStyle name="Ввод  2 3 2 13 2 4" xfId="7691"/>
    <cellStyle name="Ввод  2 3 2 13 2 4 2" xfId="16615"/>
    <cellStyle name="Ввод  2 3 2 13 2 5" xfId="9368"/>
    <cellStyle name="Ввод  2 3 2 13 2 5 2" xfId="18292"/>
    <cellStyle name="Ввод  2 3 2 13 2 6" xfId="11846"/>
    <cellStyle name="Ввод  2 3 2 13 2 7" xfId="10535"/>
    <cellStyle name="Ввод  2 3 2 13 3" xfId="4449"/>
    <cellStyle name="Ввод  2 3 2 13 3 2" xfId="13386"/>
    <cellStyle name="Ввод  2 3 2 13 4" xfId="3495"/>
    <cellStyle name="Ввод  2 3 2 13 4 2" xfId="12438"/>
    <cellStyle name="Ввод  2 3 2 13 5" xfId="6830"/>
    <cellStyle name="Ввод  2 3 2 13 5 2" xfId="15754"/>
    <cellStyle name="Ввод  2 3 2 13 6" xfId="8508"/>
    <cellStyle name="Ввод  2 3 2 13 6 2" xfId="17432"/>
    <cellStyle name="Ввод  2 3 2 13 7" xfId="10976"/>
    <cellStyle name="Ввод  2 3 2 13 8" xfId="19210"/>
    <cellStyle name="Ввод  2 3 2 14" xfId="2348"/>
    <cellStyle name="Ввод  2 3 2 14 2" xfId="3210"/>
    <cellStyle name="Ввод  2 3 2 14 2 2" xfId="4284"/>
    <cellStyle name="Ввод  2 3 2 14 2 2 2" xfId="13223"/>
    <cellStyle name="Ввод  2 3 2 14 2 3" xfId="6322"/>
    <cellStyle name="Ввод  2 3 2 14 2 3 2" xfId="15246"/>
    <cellStyle name="Ввод  2 3 2 14 2 4" xfId="8000"/>
    <cellStyle name="Ввод  2 3 2 14 2 4 2" xfId="16924"/>
    <cellStyle name="Ввод  2 3 2 14 2 5" xfId="9677"/>
    <cellStyle name="Ввод  2 3 2 14 2 5 2" xfId="18601"/>
    <cellStyle name="Ввод  2 3 2 14 2 6" xfId="12155"/>
    <cellStyle name="Ввод  2 3 2 14 2 7" xfId="10304"/>
    <cellStyle name="Ввод  2 3 2 14 3" xfId="4713"/>
    <cellStyle name="Ввод  2 3 2 14 3 2" xfId="13646"/>
    <cellStyle name="Ввод  2 3 2 14 4" xfId="5462"/>
    <cellStyle name="Ввод  2 3 2 14 4 2" xfId="14386"/>
    <cellStyle name="Ввод  2 3 2 14 5" xfId="7140"/>
    <cellStyle name="Ввод  2 3 2 14 5 2" xfId="16064"/>
    <cellStyle name="Ввод  2 3 2 14 6" xfId="8817"/>
    <cellStyle name="Ввод  2 3 2 14 6 2" xfId="17741"/>
    <cellStyle name="Ввод  2 3 2 14 7" xfId="11294"/>
    <cellStyle name="Ввод  2 3 2 14 8" xfId="19545"/>
    <cellStyle name="Ввод  2 3 2 15" xfId="2379"/>
    <cellStyle name="Ввод  2 3 2 15 2" xfId="3241"/>
    <cellStyle name="Ввод  2 3 2 15 2 2" xfId="4451"/>
    <cellStyle name="Ввод  2 3 2 15 2 2 2" xfId="13388"/>
    <cellStyle name="Ввод  2 3 2 15 2 3" xfId="6353"/>
    <cellStyle name="Ввод  2 3 2 15 2 3 2" xfId="15277"/>
    <cellStyle name="Ввод  2 3 2 15 2 4" xfId="8031"/>
    <cellStyle name="Ввод  2 3 2 15 2 4 2" xfId="16955"/>
    <cellStyle name="Ввод  2 3 2 15 2 5" xfId="9708"/>
    <cellStyle name="Ввод  2 3 2 15 2 5 2" xfId="18632"/>
    <cellStyle name="Ввод  2 3 2 15 2 6" xfId="12186"/>
    <cellStyle name="Ввод  2 3 2 15 2 7" xfId="10471"/>
    <cellStyle name="Ввод  2 3 2 15 3" xfId="3908"/>
    <cellStyle name="Ввод  2 3 2 15 3 2" xfId="12848"/>
    <cellStyle name="Ввод  2 3 2 15 4" xfId="5493"/>
    <cellStyle name="Ввод  2 3 2 15 4 2" xfId="14417"/>
    <cellStyle name="Ввод  2 3 2 15 5" xfId="7171"/>
    <cellStyle name="Ввод  2 3 2 15 5 2" xfId="16095"/>
    <cellStyle name="Ввод  2 3 2 15 6" xfId="8848"/>
    <cellStyle name="Ввод  2 3 2 15 6 2" xfId="17772"/>
    <cellStyle name="Ввод  2 3 2 15 7" xfId="11325"/>
    <cellStyle name="Ввод  2 3 2 15 8" xfId="19070"/>
    <cellStyle name="Ввод  2 3 2 16" xfId="2421"/>
    <cellStyle name="Ввод  2 3 2 16 2" xfId="3278"/>
    <cellStyle name="Ввод  2 3 2 16 2 2" xfId="3989"/>
    <cellStyle name="Ввод  2 3 2 16 2 2 2" xfId="12929"/>
    <cellStyle name="Ввод  2 3 2 16 2 3" xfId="6390"/>
    <cellStyle name="Ввод  2 3 2 16 2 3 2" xfId="15314"/>
    <cellStyle name="Ввод  2 3 2 16 2 4" xfId="8068"/>
    <cellStyle name="Ввод  2 3 2 16 2 4 2" xfId="16992"/>
    <cellStyle name="Ввод  2 3 2 16 2 5" xfId="9745"/>
    <cellStyle name="Ввод  2 3 2 16 2 5 2" xfId="18669"/>
    <cellStyle name="Ввод  2 3 2 16 2 6" xfId="12223"/>
    <cellStyle name="Ввод  2 3 2 16 2 7" xfId="9976"/>
    <cellStyle name="Ввод  2 3 2 16 3" xfId="4206"/>
    <cellStyle name="Ввод  2 3 2 16 3 2" xfId="13145"/>
    <cellStyle name="Ввод  2 3 2 16 4" xfId="5533"/>
    <cellStyle name="Ввод  2 3 2 16 4 2" xfId="14457"/>
    <cellStyle name="Ввод  2 3 2 16 5" xfId="7211"/>
    <cellStyle name="Ввод  2 3 2 16 5 2" xfId="16135"/>
    <cellStyle name="Ввод  2 3 2 16 6" xfId="8888"/>
    <cellStyle name="Ввод  2 3 2 16 6 2" xfId="17812"/>
    <cellStyle name="Ввод  2 3 2 16 7" xfId="11366"/>
    <cellStyle name="Ввод  2 3 2 16 8" xfId="18887"/>
    <cellStyle name="Ввод  2 3 2 17" xfId="2446"/>
    <cellStyle name="Ввод  2 3 2 17 2" xfId="4735"/>
    <cellStyle name="Ввод  2 3 2 17 2 2" xfId="13667"/>
    <cellStyle name="Ввод  2 3 2 17 3" xfId="5558"/>
    <cellStyle name="Ввод  2 3 2 17 3 2" xfId="14482"/>
    <cellStyle name="Ввод  2 3 2 17 4" xfId="7236"/>
    <cellStyle name="Ввод  2 3 2 17 4 2" xfId="16160"/>
    <cellStyle name="Ввод  2 3 2 17 5" xfId="8913"/>
    <cellStyle name="Ввод  2 3 2 17 5 2" xfId="17837"/>
    <cellStyle name="Ввод  2 3 2 17 6" xfId="11391"/>
    <cellStyle name="Ввод  2 3 2 17 7" xfId="19584"/>
    <cellStyle name="Ввод  2 3 2 18" xfId="3321"/>
    <cellStyle name="Ввод  2 3 2 18 2" xfId="12266"/>
    <cellStyle name="Ввод  2 3 2 19" xfId="4580"/>
    <cellStyle name="Ввод  2 3 2 19 2" xfId="13515"/>
    <cellStyle name="Ввод  2 3 2 2" xfId="556"/>
    <cellStyle name="Ввод  2 3 2 20" xfId="3741"/>
    <cellStyle name="Ввод  2 3 2 20 2" xfId="12681"/>
    <cellStyle name="Ввод  2 3 2 21" xfId="5055"/>
    <cellStyle name="Ввод  2 3 2 21 2" xfId="13982"/>
    <cellStyle name="Ввод  2 3 2 22" xfId="9788"/>
    <cellStyle name="Ввод  2 3 2 22 2" xfId="18712"/>
    <cellStyle name="Ввод  2 3 2 23" xfId="9862"/>
    <cellStyle name="Ввод  2 3 2 24" xfId="10353"/>
    <cellStyle name="Ввод  2 3 2 3" xfId="834"/>
    <cellStyle name="Ввод  2 3 2 4" xfId="1635"/>
    <cellStyle name="Ввод  2 3 2 4 10" xfId="10586"/>
    <cellStyle name="Ввод  2 3 2 4 11" xfId="18889"/>
    <cellStyle name="Ввод  2 3 2 4 2" xfId="2058"/>
    <cellStyle name="Ввод  2 3 2 4 2 2" xfId="2934"/>
    <cellStyle name="Ввод  2 3 2 4 2 2 2" xfId="3861"/>
    <cellStyle name="Ввод  2 3 2 4 2 2 2 2" xfId="12801"/>
    <cellStyle name="Ввод  2 3 2 4 2 2 3" xfId="6046"/>
    <cellStyle name="Ввод  2 3 2 4 2 2 3 2" xfId="14970"/>
    <cellStyle name="Ввод  2 3 2 4 2 2 4" xfId="7724"/>
    <cellStyle name="Ввод  2 3 2 4 2 2 4 2" xfId="16648"/>
    <cellStyle name="Ввод  2 3 2 4 2 2 5" xfId="9401"/>
    <cellStyle name="Ввод  2 3 2 4 2 2 5 2" xfId="18325"/>
    <cellStyle name="Ввод  2 3 2 4 2 2 6" xfId="11879"/>
    <cellStyle name="Ввод  2 3 2 4 2 2 7" xfId="10314"/>
    <cellStyle name="Ввод  2 3 2 4 2 3" xfId="3788"/>
    <cellStyle name="Ввод  2 3 2 4 2 3 2" xfId="12728"/>
    <cellStyle name="Ввод  2 3 2 4 2 4" xfId="4315"/>
    <cellStyle name="Ввод  2 3 2 4 2 4 2" xfId="13254"/>
    <cellStyle name="Ввод  2 3 2 4 2 5" xfId="6863"/>
    <cellStyle name="Ввод  2 3 2 4 2 5 2" xfId="15787"/>
    <cellStyle name="Ввод  2 3 2 4 2 6" xfId="8541"/>
    <cellStyle name="Ввод  2 3 2 4 2 6 2" xfId="17465"/>
    <cellStyle name="Ввод  2 3 2 4 2 7" xfId="11009"/>
    <cellStyle name="Ввод  2 3 2 4 2 8" xfId="19499"/>
    <cellStyle name="Ввод  2 3 2 4 3" xfId="2144"/>
    <cellStyle name="Ввод  2 3 2 4 3 2" xfId="3020"/>
    <cellStyle name="Ввод  2 3 2 4 3 2 2" xfId="3431"/>
    <cellStyle name="Ввод  2 3 2 4 3 2 2 2" xfId="12375"/>
    <cellStyle name="Ввод  2 3 2 4 3 2 3" xfId="6132"/>
    <cellStyle name="Ввод  2 3 2 4 3 2 3 2" xfId="15056"/>
    <cellStyle name="Ввод  2 3 2 4 3 2 4" xfId="7810"/>
    <cellStyle name="Ввод  2 3 2 4 3 2 4 2" xfId="16734"/>
    <cellStyle name="Ввод  2 3 2 4 3 2 5" xfId="9487"/>
    <cellStyle name="Ввод  2 3 2 4 3 2 5 2" xfId="18411"/>
    <cellStyle name="Ввод  2 3 2 4 3 2 6" xfId="11965"/>
    <cellStyle name="Ввод  2 3 2 4 3 2 7" xfId="9964"/>
    <cellStyle name="Ввод  2 3 2 4 3 3" xfId="4122"/>
    <cellStyle name="Ввод  2 3 2 4 3 3 2" xfId="13062"/>
    <cellStyle name="Ввод  2 3 2 4 3 4" xfId="5270"/>
    <cellStyle name="Ввод  2 3 2 4 3 4 2" xfId="14194"/>
    <cellStyle name="Ввод  2 3 2 4 3 5" xfId="6949"/>
    <cellStyle name="Ввод  2 3 2 4 3 5 2" xfId="15873"/>
    <cellStyle name="Ввод  2 3 2 4 3 6" xfId="8627"/>
    <cellStyle name="Ввод  2 3 2 4 3 6 2" xfId="17551"/>
    <cellStyle name="Ввод  2 3 2 4 3 7" xfId="11095"/>
    <cellStyle name="Ввод  2 3 2 4 3 8" xfId="18966"/>
    <cellStyle name="Ввод  2 3 2 4 4" xfId="2230"/>
    <cellStyle name="Ввод  2 3 2 4 4 2" xfId="3106"/>
    <cellStyle name="Ввод  2 3 2 4 4 2 2" xfId="4643"/>
    <cellStyle name="Ввод  2 3 2 4 4 2 2 2" xfId="13576"/>
    <cellStyle name="Ввод  2 3 2 4 4 2 3" xfId="6218"/>
    <cellStyle name="Ввод  2 3 2 4 4 2 3 2" xfId="15142"/>
    <cellStyle name="Ввод  2 3 2 4 4 2 4" xfId="7896"/>
    <cellStyle name="Ввод  2 3 2 4 4 2 4 2" xfId="16820"/>
    <cellStyle name="Ввод  2 3 2 4 4 2 5" xfId="9573"/>
    <cellStyle name="Ввод  2 3 2 4 4 2 5 2" xfId="18497"/>
    <cellStyle name="Ввод  2 3 2 4 4 2 6" xfId="12051"/>
    <cellStyle name="Ввод  2 3 2 4 4 2 7" xfId="9848"/>
    <cellStyle name="Ввод  2 3 2 4 4 3" xfId="5174"/>
    <cellStyle name="Ввод  2 3 2 4 4 3 2" xfId="14098"/>
    <cellStyle name="Ввод  2 3 2 4 4 4" xfId="5356"/>
    <cellStyle name="Ввод  2 3 2 4 4 4 2" xfId="14280"/>
    <cellStyle name="Ввод  2 3 2 4 4 5" xfId="7035"/>
    <cellStyle name="Ввод  2 3 2 4 4 5 2" xfId="15959"/>
    <cellStyle name="Ввод  2 3 2 4 4 6" xfId="8713"/>
    <cellStyle name="Ввод  2 3 2 4 4 6 2" xfId="17637"/>
    <cellStyle name="Ввод  2 3 2 4 4 7" xfId="11181"/>
    <cellStyle name="Ввод  2 3 2 4 4 8" xfId="19121"/>
    <cellStyle name="Ввод  2 3 2 4 5" xfId="2511"/>
    <cellStyle name="Ввод  2 3 2 4 5 2" xfId="4833"/>
    <cellStyle name="Ввод  2 3 2 4 5 2 2" xfId="13762"/>
    <cellStyle name="Ввод  2 3 2 4 5 3" xfId="5623"/>
    <cellStyle name="Ввод  2 3 2 4 5 3 2" xfId="14547"/>
    <cellStyle name="Ввод  2 3 2 4 5 4" xfId="7301"/>
    <cellStyle name="Ввод  2 3 2 4 5 4 2" xfId="16225"/>
    <cellStyle name="Ввод  2 3 2 4 5 5" xfId="8978"/>
    <cellStyle name="Ввод  2 3 2 4 5 5 2" xfId="17902"/>
    <cellStyle name="Ввод  2 3 2 4 5 6" xfId="11456"/>
    <cellStyle name="Ввод  2 3 2 4 5 7" xfId="18927"/>
    <cellStyle name="Ввод  2 3 2 4 6" xfId="4915"/>
    <cellStyle name="Ввод  2 3 2 4 6 2" xfId="13843"/>
    <cellStyle name="Ввод  2 3 2 4 7" xfId="4369"/>
    <cellStyle name="Ввод  2 3 2 4 7 2" xfId="13308"/>
    <cellStyle name="Ввод  2 3 2 4 8" xfId="6440"/>
    <cellStyle name="Ввод  2 3 2 4 8 2" xfId="15364"/>
    <cellStyle name="Ввод  2 3 2 4 9" xfId="8118"/>
    <cellStyle name="Ввод  2 3 2 4 9 2" xfId="17042"/>
    <cellStyle name="Ввод  2 3 2 5" xfId="1754"/>
    <cellStyle name="Ввод  2 3 2 5 10" xfId="10705"/>
    <cellStyle name="Ввод  2 3 2 5 11" xfId="18987"/>
    <cellStyle name="Ввод  2 3 2 5 2" xfId="2126"/>
    <cellStyle name="Ввод  2 3 2 5 2 2" xfId="3002"/>
    <cellStyle name="Ввод  2 3 2 5 2 2 2" xfId="4725"/>
    <cellStyle name="Ввод  2 3 2 5 2 2 2 2" xfId="13658"/>
    <cellStyle name="Ввод  2 3 2 5 2 2 3" xfId="6114"/>
    <cellStyle name="Ввод  2 3 2 5 2 2 3 2" xfId="15038"/>
    <cellStyle name="Ввод  2 3 2 5 2 2 4" xfId="7792"/>
    <cellStyle name="Ввод  2 3 2 5 2 2 4 2" xfId="16716"/>
    <cellStyle name="Ввод  2 3 2 5 2 2 5" xfId="9469"/>
    <cellStyle name="Ввод  2 3 2 5 2 2 5 2" xfId="18393"/>
    <cellStyle name="Ввод  2 3 2 5 2 2 6" xfId="11947"/>
    <cellStyle name="Ввод  2 3 2 5 2 2 7" xfId="10451"/>
    <cellStyle name="Ввод  2 3 2 5 2 3" xfId="5176"/>
    <cellStyle name="Ввод  2 3 2 5 2 3 2" xfId="14100"/>
    <cellStyle name="Ввод  2 3 2 5 2 4" xfId="5252"/>
    <cellStyle name="Ввод  2 3 2 5 2 4 2" xfId="14176"/>
    <cellStyle name="Ввод  2 3 2 5 2 5" xfId="6931"/>
    <cellStyle name="Ввод  2 3 2 5 2 5 2" xfId="15855"/>
    <cellStyle name="Ввод  2 3 2 5 2 6" xfId="8609"/>
    <cellStyle name="Ввод  2 3 2 5 2 6 2" xfId="17533"/>
    <cellStyle name="Ввод  2 3 2 5 2 7" xfId="11077"/>
    <cellStyle name="Ввод  2 3 2 5 2 8" xfId="19119"/>
    <cellStyle name="Ввод  2 3 2 5 3" xfId="2212"/>
    <cellStyle name="Ввод  2 3 2 5 3 2" xfId="3088"/>
    <cellStyle name="Ввод  2 3 2 5 3 2 2" xfId="5008"/>
    <cellStyle name="Ввод  2 3 2 5 3 2 2 2" xfId="13935"/>
    <cellStyle name="Ввод  2 3 2 5 3 2 3" xfId="6200"/>
    <cellStyle name="Ввод  2 3 2 5 3 2 3 2" xfId="15124"/>
    <cellStyle name="Ввод  2 3 2 5 3 2 4" xfId="7878"/>
    <cellStyle name="Ввод  2 3 2 5 3 2 4 2" xfId="16802"/>
    <cellStyle name="Ввод  2 3 2 5 3 2 5" xfId="9555"/>
    <cellStyle name="Ввод  2 3 2 5 3 2 5 2" xfId="18479"/>
    <cellStyle name="Ввод  2 3 2 5 3 2 6" xfId="12033"/>
    <cellStyle name="Ввод  2 3 2 5 3 2 7" xfId="18818"/>
    <cellStyle name="Ввод  2 3 2 5 3 3" xfId="5007"/>
    <cellStyle name="Ввод  2 3 2 5 3 3 2" xfId="13934"/>
    <cellStyle name="Ввод  2 3 2 5 3 4" xfId="5338"/>
    <cellStyle name="Ввод  2 3 2 5 3 4 2" xfId="14262"/>
    <cellStyle name="Ввод  2 3 2 5 3 5" xfId="7017"/>
    <cellStyle name="Ввод  2 3 2 5 3 5 2" xfId="15941"/>
    <cellStyle name="Ввод  2 3 2 5 3 6" xfId="8695"/>
    <cellStyle name="Ввод  2 3 2 5 3 6 2" xfId="17619"/>
    <cellStyle name="Ввод  2 3 2 5 3 7" xfId="11163"/>
    <cellStyle name="Ввод  2 3 2 5 3 8" xfId="19436"/>
    <cellStyle name="Ввод  2 3 2 5 4" xfId="2298"/>
    <cellStyle name="Ввод  2 3 2 5 4 2" xfId="3174"/>
    <cellStyle name="Ввод  2 3 2 5 4 2 2" xfId="4826"/>
    <cellStyle name="Ввод  2 3 2 5 4 2 2 2" xfId="13755"/>
    <cellStyle name="Ввод  2 3 2 5 4 2 3" xfId="6286"/>
    <cellStyle name="Ввод  2 3 2 5 4 2 3 2" xfId="15210"/>
    <cellStyle name="Ввод  2 3 2 5 4 2 4" xfId="7964"/>
    <cellStyle name="Ввод  2 3 2 5 4 2 4 2" xfId="16888"/>
    <cellStyle name="Ввод  2 3 2 5 4 2 5" xfId="9641"/>
    <cellStyle name="Ввод  2 3 2 5 4 2 5 2" xfId="18565"/>
    <cellStyle name="Ввод  2 3 2 5 4 2 6" xfId="12119"/>
    <cellStyle name="Ввод  2 3 2 5 4 2 7" xfId="13403"/>
    <cellStyle name="Ввод  2 3 2 5 4 3" xfId="4342"/>
    <cellStyle name="Ввод  2 3 2 5 4 3 2" xfId="13281"/>
    <cellStyle name="Ввод  2 3 2 5 4 4" xfId="5424"/>
    <cellStyle name="Ввод  2 3 2 5 4 4 2" xfId="14348"/>
    <cellStyle name="Ввод  2 3 2 5 4 5" xfId="7103"/>
    <cellStyle name="Ввод  2 3 2 5 4 5 2" xfId="16027"/>
    <cellStyle name="Ввод  2 3 2 5 4 6" xfId="8781"/>
    <cellStyle name="Ввод  2 3 2 5 4 6 2" xfId="17705"/>
    <cellStyle name="Ввод  2 3 2 5 4 7" xfId="11249"/>
    <cellStyle name="Ввод  2 3 2 5 4 8" xfId="19457"/>
    <cellStyle name="Ввод  2 3 2 5 5" xfId="2630"/>
    <cellStyle name="Ввод  2 3 2 5 5 2" xfId="4666"/>
    <cellStyle name="Ввод  2 3 2 5 5 2 2" xfId="13599"/>
    <cellStyle name="Ввод  2 3 2 5 5 3" xfId="5742"/>
    <cellStyle name="Ввод  2 3 2 5 5 3 2" xfId="14666"/>
    <cellStyle name="Ввод  2 3 2 5 5 4" xfId="7420"/>
    <cellStyle name="Ввод  2 3 2 5 5 4 2" xfId="16344"/>
    <cellStyle name="Ввод  2 3 2 5 5 5" xfId="9097"/>
    <cellStyle name="Ввод  2 3 2 5 5 5 2" xfId="18021"/>
    <cellStyle name="Ввод  2 3 2 5 5 6" xfId="11575"/>
    <cellStyle name="Ввод  2 3 2 5 5 7" xfId="10142"/>
    <cellStyle name="Ввод  2 3 2 5 6" xfId="4038"/>
    <cellStyle name="Ввод  2 3 2 5 6 2" xfId="12978"/>
    <cellStyle name="Ввод  2 3 2 5 7" xfId="4266"/>
    <cellStyle name="Ввод  2 3 2 5 7 2" xfId="13205"/>
    <cellStyle name="Ввод  2 3 2 5 8" xfId="6559"/>
    <cellStyle name="Ввод  2 3 2 5 8 2" xfId="15483"/>
    <cellStyle name="Ввод  2 3 2 5 9" xfId="8237"/>
    <cellStyle name="Ввод  2 3 2 5 9 2" xfId="17161"/>
    <cellStyle name="Ввод  2 3 2 6" xfId="1709"/>
    <cellStyle name="Ввод  2 3 2 6 2" xfId="2585"/>
    <cellStyle name="Ввод  2 3 2 6 2 2" xfId="4186"/>
    <cellStyle name="Ввод  2 3 2 6 2 2 2" xfId="13125"/>
    <cellStyle name="Ввод  2 3 2 6 2 3" xfId="5697"/>
    <cellStyle name="Ввод  2 3 2 6 2 3 2" xfId="14621"/>
    <cellStyle name="Ввод  2 3 2 6 2 4" xfId="7375"/>
    <cellStyle name="Ввод  2 3 2 6 2 4 2" xfId="16299"/>
    <cellStyle name="Ввод  2 3 2 6 2 5" xfId="9052"/>
    <cellStyle name="Ввод  2 3 2 6 2 5 2" xfId="17976"/>
    <cellStyle name="Ввод  2 3 2 6 2 6" xfId="11530"/>
    <cellStyle name="Ввод  2 3 2 6 2 7" xfId="10470"/>
    <cellStyle name="Ввод  2 3 2 6 3" xfId="3563"/>
    <cellStyle name="Ввод  2 3 2 6 3 2" xfId="12505"/>
    <cellStyle name="Ввод  2 3 2 6 4" xfId="3949"/>
    <cellStyle name="Ввод  2 3 2 6 4 2" xfId="12889"/>
    <cellStyle name="Ввод  2 3 2 6 5" xfId="6514"/>
    <cellStyle name="Ввод  2 3 2 6 5 2" xfId="15438"/>
    <cellStyle name="Ввод  2 3 2 6 6" xfId="8192"/>
    <cellStyle name="Ввод  2 3 2 6 6 2" xfId="17116"/>
    <cellStyle name="Ввод  2 3 2 6 7" xfId="10660"/>
    <cellStyle name="Ввод  2 3 2 6 8" xfId="19011"/>
    <cellStyle name="Ввод  2 3 2 7" xfId="1668"/>
    <cellStyle name="Ввод  2 3 2 7 2" xfId="2544"/>
    <cellStyle name="Ввод  2 3 2 7 2 2" xfId="3914"/>
    <cellStyle name="Ввод  2 3 2 7 2 2 2" xfId="12854"/>
    <cellStyle name="Ввод  2 3 2 7 2 3" xfId="5656"/>
    <cellStyle name="Ввод  2 3 2 7 2 3 2" xfId="14580"/>
    <cellStyle name="Ввод  2 3 2 7 2 4" xfId="7334"/>
    <cellStyle name="Ввод  2 3 2 7 2 4 2" xfId="16258"/>
    <cellStyle name="Ввод  2 3 2 7 2 5" xfId="9011"/>
    <cellStyle name="Ввод  2 3 2 7 2 5 2" xfId="17935"/>
    <cellStyle name="Ввод  2 3 2 7 2 6" xfId="11489"/>
    <cellStyle name="Ввод  2 3 2 7 2 7" xfId="10218"/>
    <cellStyle name="Ввод  2 3 2 7 3" xfId="4741"/>
    <cellStyle name="Ввод  2 3 2 7 3 2" xfId="13672"/>
    <cellStyle name="Ввод  2 3 2 7 4" xfId="5157"/>
    <cellStyle name="Ввод  2 3 2 7 4 2" xfId="14081"/>
    <cellStyle name="Ввод  2 3 2 7 5" xfId="6473"/>
    <cellStyle name="Ввод  2 3 2 7 5 2" xfId="15397"/>
    <cellStyle name="Ввод  2 3 2 7 6" xfId="8151"/>
    <cellStyle name="Ввод  2 3 2 7 6 2" xfId="17075"/>
    <cellStyle name="Ввод  2 3 2 7 7" xfId="10619"/>
    <cellStyle name="Ввод  2 3 2 7 8" xfId="19507"/>
    <cellStyle name="Ввод  2 3 2 8" xfId="1868"/>
    <cellStyle name="Ввод  2 3 2 8 2" xfId="2744"/>
    <cellStyle name="Ввод  2 3 2 8 2 2" xfId="3954"/>
    <cellStyle name="Ввод  2 3 2 8 2 2 2" xfId="12894"/>
    <cellStyle name="Ввод  2 3 2 8 2 3" xfId="5856"/>
    <cellStyle name="Ввод  2 3 2 8 2 3 2" xfId="14780"/>
    <cellStyle name="Ввод  2 3 2 8 2 4" xfId="7534"/>
    <cellStyle name="Ввод  2 3 2 8 2 4 2" xfId="16458"/>
    <cellStyle name="Ввод  2 3 2 8 2 5" xfId="9211"/>
    <cellStyle name="Ввод  2 3 2 8 2 5 2" xfId="18135"/>
    <cellStyle name="Ввод  2 3 2 8 2 6" xfId="11689"/>
    <cellStyle name="Ввод  2 3 2 8 2 7" xfId="10151"/>
    <cellStyle name="Ввод  2 3 2 8 3" xfId="4043"/>
    <cellStyle name="Ввод  2 3 2 8 3 2" xfId="12983"/>
    <cellStyle name="Ввод  2 3 2 8 4" xfId="4955"/>
    <cellStyle name="Ввод  2 3 2 8 4 2" xfId="13883"/>
    <cellStyle name="Ввод  2 3 2 8 5" xfId="6673"/>
    <cellStyle name="Ввод  2 3 2 8 5 2" xfId="15597"/>
    <cellStyle name="Ввод  2 3 2 8 6" xfId="8351"/>
    <cellStyle name="Ввод  2 3 2 8 6 2" xfId="17275"/>
    <cellStyle name="Ввод  2 3 2 8 7" xfId="10819"/>
    <cellStyle name="Ввод  2 3 2 8 8" xfId="18847"/>
    <cellStyle name="Ввод  2 3 2 9" xfId="1812"/>
    <cellStyle name="Ввод  2 3 2 9 2" xfId="2688"/>
    <cellStyle name="Ввод  2 3 2 9 2 2" xfId="5064"/>
    <cellStyle name="Ввод  2 3 2 9 2 2 2" xfId="13991"/>
    <cellStyle name="Ввод  2 3 2 9 2 3" xfId="5800"/>
    <cellStyle name="Ввод  2 3 2 9 2 3 2" xfId="14724"/>
    <cellStyle name="Ввод  2 3 2 9 2 4" xfId="7478"/>
    <cellStyle name="Ввод  2 3 2 9 2 4 2" xfId="16402"/>
    <cellStyle name="Ввод  2 3 2 9 2 5" xfId="9155"/>
    <cellStyle name="Ввод  2 3 2 9 2 5 2" xfId="18079"/>
    <cellStyle name="Ввод  2 3 2 9 2 6" xfId="11633"/>
    <cellStyle name="Ввод  2 3 2 9 2 7" xfId="10357"/>
    <cellStyle name="Ввод  2 3 2 9 3" xfId="4244"/>
    <cellStyle name="Ввод  2 3 2 9 3 2" xfId="13183"/>
    <cellStyle name="Ввод  2 3 2 9 4" xfId="4640"/>
    <cellStyle name="Ввод  2 3 2 9 4 2" xfId="13573"/>
    <cellStyle name="Ввод  2 3 2 9 5" xfId="6617"/>
    <cellStyle name="Ввод  2 3 2 9 5 2" xfId="15541"/>
    <cellStyle name="Ввод  2 3 2 9 6" xfId="8295"/>
    <cellStyle name="Ввод  2 3 2 9 6 2" xfId="17219"/>
    <cellStyle name="Ввод  2 3 2 9 7" xfId="10763"/>
    <cellStyle name="Ввод  2 3 2 9 8" xfId="10540"/>
    <cellStyle name="Ввод  2 3 20" xfId="3652"/>
    <cellStyle name="Ввод  2 3 20 2" xfId="12593"/>
    <cellStyle name="Ввод  2 3 21" xfId="4665"/>
    <cellStyle name="Ввод  2 3 21 2" xfId="13598"/>
    <cellStyle name="Ввод  2 3 22" xfId="4904"/>
    <cellStyle name="Ввод  2 3 22 2" xfId="13832"/>
    <cellStyle name="Ввод  2 3 23" xfId="9787"/>
    <cellStyle name="Ввод  2 3 23 2" xfId="18711"/>
    <cellStyle name="Ввод  2 3 24" xfId="9861"/>
    <cellStyle name="Ввод  2 3 25" xfId="9855"/>
    <cellStyle name="Ввод  2 3 3" xfId="430"/>
    <cellStyle name="Ввод  2 3 3 2" xfId="1088"/>
    <cellStyle name="Ввод  2 3 3 2 10" xfId="2000"/>
    <cellStyle name="Ввод  2 3 3 2 10 2" xfId="2876"/>
    <cellStyle name="Ввод  2 3 3 2 10 2 2" xfId="4409"/>
    <cellStyle name="Ввод  2 3 3 2 10 2 2 2" xfId="13347"/>
    <cellStyle name="Ввод  2 3 3 2 10 2 3" xfId="5988"/>
    <cellStyle name="Ввод  2 3 3 2 10 2 3 2" xfId="14912"/>
    <cellStyle name="Ввод  2 3 3 2 10 2 4" xfId="7666"/>
    <cellStyle name="Ввод  2 3 3 2 10 2 4 2" xfId="16590"/>
    <cellStyle name="Ввод  2 3 3 2 10 2 5" xfId="9343"/>
    <cellStyle name="Ввод  2 3 3 2 10 2 5 2" xfId="18267"/>
    <cellStyle name="Ввод  2 3 3 2 10 2 6" xfId="11821"/>
    <cellStyle name="Ввод  2 3 3 2 10 2 7" xfId="13033"/>
    <cellStyle name="Ввод  2 3 3 2 10 3" xfId="4942"/>
    <cellStyle name="Ввод  2 3 3 2 10 3 2" xfId="13870"/>
    <cellStyle name="Ввод  2 3 3 2 10 4" xfId="4333"/>
    <cellStyle name="Ввод  2 3 3 2 10 4 2" xfId="13272"/>
    <cellStyle name="Ввод  2 3 3 2 10 5" xfId="6805"/>
    <cellStyle name="Ввод  2 3 3 2 10 5 2" xfId="15729"/>
    <cellStyle name="Ввод  2 3 3 2 10 6" xfId="8483"/>
    <cellStyle name="Ввод  2 3 3 2 10 6 2" xfId="17407"/>
    <cellStyle name="Ввод  2 3 3 2 10 7" xfId="10951"/>
    <cellStyle name="Ввод  2 3 3 2 10 8" xfId="9914"/>
    <cellStyle name="Ввод  2 3 3 2 11" xfId="2011"/>
    <cellStyle name="Ввод  2 3 3 2 11 2" xfId="2887"/>
    <cellStyle name="Ввод  2 3 3 2 11 2 2" xfId="4425"/>
    <cellStyle name="Ввод  2 3 3 2 11 2 2 2" xfId="13363"/>
    <cellStyle name="Ввод  2 3 3 2 11 2 3" xfId="5999"/>
    <cellStyle name="Ввод  2 3 3 2 11 2 3 2" xfId="14923"/>
    <cellStyle name="Ввод  2 3 3 2 11 2 4" xfId="7677"/>
    <cellStyle name="Ввод  2 3 3 2 11 2 4 2" xfId="16601"/>
    <cellStyle name="Ввод  2 3 3 2 11 2 5" xfId="9354"/>
    <cellStyle name="Ввод  2 3 3 2 11 2 5 2" xfId="18278"/>
    <cellStyle name="Ввод  2 3 3 2 11 2 6" xfId="11832"/>
    <cellStyle name="Ввод  2 3 3 2 11 2 7" xfId="10032"/>
    <cellStyle name="Ввод  2 3 3 2 11 3" xfId="4471"/>
    <cellStyle name="Ввод  2 3 3 2 11 3 2" xfId="13408"/>
    <cellStyle name="Ввод  2 3 3 2 11 4" xfId="4664"/>
    <cellStyle name="Ввод  2 3 3 2 11 4 2" xfId="13597"/>
    <cellStyle name="Ввод  2 3 3 2 11 5" xfId="6816"/>
    <cellStyle name="Ввод  2 3 3 2 11 5 2" xfId="15740"/>
    <cellStyle name="Ввод  2 3 3 2 11 6" xfId="8494"/>
    <cellStyle name="Ввод  2 3 3 2 11 6 2" xfId="17418"/>
    <cellStyle name="Ввод  2 3 3 2 11 7" xfId="10962"/>
    <cellStyle name="Ввод  2 3 3 2 11 8" xfId="19006"/>
    <cellStyle name="Ввод  2 3 3 2 12" xfId="2349"/>
    <cellStyle name="Ввод  2 3 3 2 12 2" xfId="3211"/>
    <cellStyle name="Ввод  2 3 3 2 12 2 2" xfId="4932"/>
    <cellStyle name="Ввод  2 3 3 2 12 2 2 2" xfId="13860"/>
    <cellStyle name="Ввод  2 3 3 2 12 2 3" xfId="6323"/>
    <cellStyle name="Ввод  2 3 3 2 12 2 3 2" xfId="15247"/>
    <cellStyle name="Ввод  2 3 3 2 12 2 4" xfId="8001"/>
    <cellStyle name="Ввод  2 3 3 2 12 2 4 2" xfId="16925"/>
    <cellStyle name="Ввод  2 3 3 2 12 2 5" xfId="9678"/>
    <cellStyle name="Ввод  2 3 3 2 12 2 5 2" xfId="18602"/>
    <cellStyle name="Ввод  2 3 3 2 12 2 6" xfId="12156"/>
    <cellStyle name="Ввод  2 3 3 2 12 2 7" xfId="10491"/>
    <cellStyle name="Ввод  2 3 3 2 12 3" xfId="3493"/>
    <cellStyle name="Ввод  2 3 3 2 12 3 2" xfId="12436"/>
    <cellStyle name="Ввод  2 3 3 2 12 4" xfId="5463"/>
    <cellStyle name="Ввод  2 3 3 2 12 4 2" xfId="14387"/>
    <cellStyle name="Ввод  2 3 3 2 12 5" xfId="7141"/>
    <cellStyle name="Ввод  2 3 3 2 12 5 2" xfId="16065"/>
    <cellStyle name="Ввод  2 3 3 2 12 6" xfId="8818"/>
    <cellStyle name="Ввод  2 3 3 2 12 6 2" xfId="17742"/>
    <cellStyle name="Ввод  2 3 3 2 12 7" xfId="11295"/>
    <cellStyle name="Ввод  2 3 3 2 12 8" xfId="19091"/>
    <cellStyle name="Ввод  2 3 3 2 13" xfId="2404"/>
    <cellStyle name="Ввод  2 3 3 2 13 2" xfId="3264"/>
    <cellStyle name="Ввод  2 3 3 2 13 2 2" xfId="4957"/>
    <cellStyle name="Ввод  2 3 3 2 13 2 2 2" xfId="13885"/>
    <cellStyle name="Ввод  2 3 3 2 13 2 3" xfId="6376"/>
    <cellStyle name="Ввод  2 3 3 2 13 2 3 2" xfId="15300"/>
    <cellStyle name="Ввод  2 3 3 2 13 2 4" xfId="8054"/>
    <cellStyle name="Ввод  2 3 3 2 13 2 4 2" xfId="16978"/>
    <cellStyle name="Ввод  2 3 3 2 13 2 5" xfId="9731"/>
    <cellStyle name="Ввод  2 3 3 2 13 2 5 2" xfId="18655"/>
    <cellStyle name="Ввод  2 3 3 2 13 2 6" xfId="12209"/>
    <cellStyle name="Ввод  2 3 3 2 13 2 7" xfId="10251"/>
    <cellStyle name="Ввод  2 3 3 2 13 3" xfId="3607"/>
    <cellStyle name="Ввод  2 3 3 2 13 3 2" xfId="12549"/>
    <cellStyle name="Ввод  2 3 3 2 13 4" xfId="5516"/>
    <cellStyle name="Ввод  2 3 3 2 13 4 2" xfId="14440"/>
    <cellStyle name="Ввод  2 3 3 2 13 5" xfId="7194"/>
    <cellStyle name="Ввод  2 3 3 2 13 5 2" xfId="16118"/>
    <cellStyle name="Ввод  2 3 3 2 13 6" xfId="8871"/>
    <cellStyle name="Ввод  2 3 3 2 13 6 2" xfId="17795"/>
    <cellStyle name="Ввод  2 3 3 2 13 7" xfId="11349"/>
    <cellStyle name="Ввод  2 3 3 2 13 8" xfId="19313"/>
    <cellStyle name="Ввод  2 3 3 2 14" xfId="2472"/>
    <cellStyle name="Ввод  2 3 3 2 14 2" xfId="3306"/>
    <cellStyle name="Ввод  2 3 3 2 14 2 2" xfId="5187"/>
    <cellStyle name="Ввод  2 3 3 2 14 2 2 2" xfId="14111"/>
    <cellStyle name="Ввод  2 3 3 2 14 2 3" xfId="6418"/>
    <cellStyle name="Ввод  2 3 3 2 14 2 3 2" xfId="15342"/>
    <cellStyle name="Ввод  2 3 3 2 14 2 4" xfId="8096"/>
    <cellStyle name="Ввод  2 3 3 2 14 2 4 2" xfId="17020"/>
    <cellStyle name="Ввод  2 3 3 2 14 2 5" xfId="9773"/>
    <cellStyle name="Ввод  2 3 3 2 14 2 5 2" xfId="18697"/>
    <cellStyle name="Ввод  2 3 3 2 14 2 6" xfId="12251"/>
    <cellStyle name="Ввод  2 3 3 2 14 2 7" xfId="19709"/>
    <cellStyle name="Ввод  2 3 3 2 14 3" xfId="5034"/>
    <cellStyle name="Ввод  2 3 3 2 14 3 2" xfId="13961"/>
    <cellStyle name="Ввод  2 3 3 2 14 4" xfId="5584"/>
    <cellStyle name="Ввод  2 3 3 2 14 4 2" xfId="14508"/>
    <cellStyle name="Ввод  2 3 3 2 14 5" xfId="7262"/>
    <cellStyle name="Ввод  2 3 3 2 14 5 2" xfId="16186"/>
    <cellStyle name="Ввод  2 3 3 2 14 6" xfId="8939"/>
    <cellStyle name="Ввод  2 3 3 2 14 6 2" xfId="17863"/>
    <cellStyle name="Ввод  2 3 3 2 14 7" xfId="11417"/>
    <cellStyle name="Ввод  2 3 3 2 14 8" xfId="19402"/>
    <cellStyle name="Ввод  2 3 3 2 15" xfId="2448"/>
    <cellStyle name="Ввод  2 3 3 2 15 2" xfId="4397"/>
    <cellStyle name="Ввод  2 3 3 2 15 2 2" xfId="13335"/>
    <cellStyle name="Ввод  2 3 3 2 15 3" xfId="5560"/>
    <cellStyle name="Ввод  2 3 3 2 15 3 2" xfId="14484"/>
    <cellStyle name="Ввод  2 3 3 2 15 4" xfId="7238"/>
    <cellStyle name="Ввод  2 3 3 2 15 4 2" xfId="16162"/>
    <cellStyle name="Ввод  2 3 3 2 15 5" xfId="8915"/>
    <cellStyle name="Ввод  2 3 3 2 15 5 2" xfId="17839"/>
    <cellStyle name="Ввод  2 3 3 2 15 6" xfId="11393"/>
    <cellStyle name="Ввод  2 3 3 2 15 7" xfId="19538"/>
    <cellStyle name="Ввод  2 3 3 2 16" xfId="3349"/>
    <cellStyle name="Ввод  2 3 3 2 16 2" xfId="12294"/>
    <cellStyle name="Ввод  2 3 3 2 17" xfId="4890"/>
    <cellStyle name="Ввод  2 3 3 2 17 2" xfId="13818"/>
    <cellStyle name="Ввод  2 3 3 2 18" xfId="4716"/>
    <cellStyle name="Ввод  2 3 3 2 18 2" xfId="13649"/>
    <cellStyle name="Ввод  2 3 3 2 19" xfId="7125"/>
    <cellStyle name="Ввод  2 3 3 2 19 2" xfId="16049"/>
    <cellStyle name="Ввод  2 3 3 2 2" xfId="1737"/>
    <cellStyle name="Ввод  2 3 3 2 2 10" xfId="10688"/>
    <cellStyle name="Ввод  2 3 3 2 2 11" xfId="19532"/>
    <cellStyle name="Ввод  2 3 3 2 2 2" xfId="2111"/>
    <cellStyle name="Ввод  2 3 3 2 2 2 2" xfId="2987"/>
    <cellStyle name="Ввод  2 3 3 2 2 2 2 2" xfId="3598"/>
    <cellStyle name="Ввод  2 3 3 2 2 2 2 2 2" xfId="12540"/>
    <cellStyle name="Ввод  2 3 3 2 2 2 2 3" xfId="6099"/>
    <cellStyle name="Ввод  2 3 3 2 2 2 2 3 2" xfId="15023"/>
    <cellStyle name="Ввод  2 3 3 2 2 2 2 4" xfId="7777"/>
    <cellStyle name="Ввод  2 3 3 2 2 2 2 4 2" xfId="16701"/>
    <cellStyle name="Ввод  2 3 3 2 2 2 2 5" xfId="9454"/>
    <cellStyle name="Ввод  2 3 3 2 2 2 2 5 2" xfId="18378"/>
    <cellStyle name="Ввод  2 3 3 2 2 2 2 6" xfId="11932"/>
    <cellStyle name="Ввод  2 3 3 2 2 2 2 7" xfId="10076"/>
    <cellStyle name="Ввод  2 3 3 2 2 2 3" xfId="4319"/>
    <cellStyle name="Ввод  2 3 3 2 2 2 3 2" xfId="13258"/>
    <cellStyle name="Ввод  2 3 3 2 2 2 4" xfId="5237"/>
    <cellStyle name="Ввод  2 3 3 2 2 2 4 2" xfId="14161"/>
    <cellStyle name="Ввод  2 3 3 2 2 2 5" xfId="6916"/>
    <cellStyle name="Ввод  2 3 3 2 2 2 5 2" xfId="15840"/>
    <cellStyle name="Ввод  2 3 3 2 2 2 6" xfId="8594"/>
    <cellStyle name="Ввод  2 3 3 2 2 2 6 2" xfId="17518"/>
    <cellStyle name="Ввод  2 3 3 2 2 2 7" xfId="11062"/>
    <cellStyle name="Ввод  2 3 3 2 2 2 8" xfId="18851"/>
    <cellStyle name="Ввод  2 3 3 2 2 3" xfId="2197"/>
    <cellStyle name="Ввод  2 3 3 2 2 3 2" xfId="3073"/>
    <cellStyle name="Ввод  2 3 3 2 2 3 2 2" xfId="5058"/>
    <cellStyle name="Ввод  2 3 3 2 2 3 2 2 2" xfId="13985"/>
    <cellStyle name="Ввод  2 3 3 2 2 3 2 3" xfId="6185"/>
    <cellStyle name="Ввод  2 3 3 2 2 3 2 3 2" xfId="15109"/>
    <cellStyle name="Ввод  2 3 3 2 2 3 2 4" xfId="7863"/>
    <cellStyle name="Ввод  2 3 3 2 2 3 2 4 2" xfId="16787"/>
    <cellStyle name="Ввод  2 3 3 2 2 3 2 5" xfId="9540"/>
    <cellStyle name="Ввод  2 3 3 2 2 3 2 5 2" xfId="18464"/>
    <cellStyle name="Ввод  2 3 3 2 2 3 2 6" xfId="12018"/>
    <cellStyle name="Ввод  2 3 3 2 2 3 2 7" xfId="10502"/>
    <cellStyle name="Ввод  2 3 3 2 2 3 3" xfId="4898"/>
    <cellStyle name="Ввод  2 3 3 2 2 3 3 2" xfId="13826"/>
    <cellStyle name="Ввод  2 3 3 2 2 3 4" xfId="5323"/>
    <cellStyle name="Ввод  2 3 3 2 2 3 4 2" xfId="14247"/>
    <cellStyle name="Ввод  2 3 3 2 2 3 5" xfId="7002"/>
    <cellStyle name="Ввод  2 3 3 2 2 3 5 2" xfId="15926"/>
    <cellStyle name="Ввод  2 3 3 2 2 3 6" xfId="8680"/>
    <cellStyle name="Ввод  2 3 3 2 2 3 6 2" xfId="17604"/>
    <cellStyle name="Ввод  2 3 3 2 2 3 7" xfId="11148"/>
    <cellStyle name="Ввод  2 3 3 2 2 3 8" xfId="19221"/>
    <cellStyle name="Ввод  2 3 3 2 2 4" xfId="2283"/>
    <cellStyle name="Ввод  2 3 3 2 2 4 2" xfId="3159"/>
    <cellStyle name="Ввод  2 3 3 2 2 4 2 2" xfId="4473"/>
    <cellStyle name="Ввод  2 3 3 2 2 4 2 2 2" xfId="13410"/>
    <cellStyle name="Ввод  2 3 3 2 2 4 2 3" xfId="6271"/>
    <cellStyle name="Ввод  2 3 3 2 2 4 2 3 2" xfId="15195"/>
    <cellStyle name="Ввод  2 3 3 2 2 4 2 4" xfId="7949"/>
    <cellStyle name="Ввод  2 3 3 2 2 4 2 4 2" xfId="16873"/>
    <cellStyle name="Ввод  2 3 3 2 2 4 2 5" xfId="9626"/>
    <cellStyle name="Ввод  2 3 3 2 2 4 2 5 2" xfId="18550"/>
    <cellStyle name="Ввод  2 3 3 2 2 4 2 6" xfId="12104"/>
    <cellStyle name="Ввод  2 3 3 2 2 4 2 7" xfId="10150"/>
    <cellStyle name="Ввод  2 3 3 2 2 4 3" xfId="4058"/>
    <cellStyle name="Ввод  2 3 3 2 2 4 3 2" xfId="12998"/>
    <cellStyle name="Ввод  2 3 3 2 2 4 4" xfId="5409"/>
    <cellStyle name="Ввод  2 3 3 2 2 4 4 2" xfId="14333"/>
    <cellStyle name="Ввод  2 3 3 2 2 4 5" xfId="7088"/>
    <cellStyle name="Ввод  2 3 3 2 2 4 5 2" xfId="16012"/>
    <cellStyle name="Ввод  2 3 3 2 2 4 6" xfId="8766"/>
    <cellStyle name="Ввод  2 3 3 2 2 4 6 2" xfId="17690"/>
    <cellStyle name="Ввод  2 3 3 2 2 4 7" xfId="11234"/>
    <cellStyle name="Ввод  2 3 3 2 2 4 8" xfId="19004"/>
    <cellStyle name="Ввод  2 3 3 2 2 5" xfId="2613"/>
    <cellStyle name="Ввод  2 3 3 2 2 5 2" xfId="4737"/>
    <cellStyle name="Ввод  2 3 3 2 2 5 2 2" xfId="13669"/>
    <cellStyle name="Ввод  2 3 3 2 2 5 3" xfId="5725"/>
    <cellStyle name="Ввод  2 3 3 2 2 5 3 2" xfId="14649"/>
    <cellStyle name="Ввод  2 3 3 2 2 5 4" xfId="7403"/>
    <cellStyle name="Ввод  2 3 3 2 2 5 4 2" xfId="16327"/>
    <cellStyle name="Ввод  2 3 3 2 2 5 5" xfId="9080"/>
    <cellStyle name="Ввод  2 3 3 2 2 5 5 2" xfId="18004"/>
    <cellStyle name="Ввод  2 3 3 2 2 5 6" xfId="11558"/>
    <cellStyle name="Ввод  2 3 3 2 2 5 7" xfId="9851"/>
    <cellStyle name="Ввод  2 3 3 2 2 6" xfId="4593"/>
    <cellStyle name="Ввод  2 3 3 2 2 6 2" xfId="13528"/>
    <cellStyle name="Ввод  2 3 3 2 2 7" xfId="4196"/>
    <cellStyle name="Ввод  2 3 3 2 2 7 2" xfId="13135"/>
    <cellStyle name="Ввод  2 3 3 2 2 8" xfId="6542"/>
    <cellStyle name="Ввод  2 3 3 2 2 8 2" xfId="15466"/>
    <cellStyle name="Ввод  2 3 3 2 2 9" xfId="8220"/>
    <cellStyle name="Ввод  2 3 3 2 2 9 2" xfId="17144"/>
    <cellStyle name="Ввод  2 3 3 2 20" xfId="9816"/>
    <cellStyle name="Ввод  2 3 3 2 20 2" xfId="18740"/>
    <cellStyle name="Ввод  2 3 3 2 21" xfId="10320"/>
    <cellStyle name="Ввод  2 3 3 2 22" xfId="19583"/>
    <cellStyle name="Ввод  2 3 3 2 3" xfId="1686"/>
    <cellStyle name="Ввод  2 3 3 2 3 10" xfId="10637"/>
    <cellStyle name="Ввод  2 3 3 2 3 11" xfId="19562"/>
    <cellStyle name="Ввод  2 3 3 2 3 2" xfId="2088"/>
    <cellStyle name="Ввод  2 3 3 2 3 2 2" xfId="2964"/>
    <cellStyle name="Ввод  2 3 3 2 3 2 2 2" xfId="4752"/>
    <cellStyle name="Ввод  2 3 3 2 3 2 2 2 2" xfId="13683"/>
    <cellStyle name="Ввод  2 3 3 2 3 2 2 3" xfId="6076"/>
    <cellStyle name="Ввод  2 3 3 2 3 2 2 3 2" xfId="15000"/>
    <cellStyle name="Ввод  2 3 3 2 3 2 2 4" xfId="7754"/>
    <cellStyle name="Ввод  2 3 3 2 3 2 2 4 2" xfId="16678"/>
    <cellStyle name="Ввод  2 3 3 2 3 2 2 5" xfId="9431"/>
    <cellStyle name="Ввод  2 3 3 2 3 2 2 5 2" xfId="18355"/>
    <cellStyle name="Ввод  2 3 3 2 3 2 2 6" xfId="11909"/>
    <cellStyle name="Ввод  2 3 3 2 3 2 2 7" xfId="10189"/>
    <cellStyle name="Ввод  2 3 3 2 3 2 3" xfId="4251"/>
    <cellStyle name="Ввод  2 3 3 2 3 2 3 2" xfId="13190"/>
    <cellStyle name="Ввод  2 3 3 2 3 2 4" xfId="5214"/>
    <cellStyle name="Ввод  2 3 3 2 3 2 4 2" xfId="14138"/>
    <cellStyle name="Ввод  2 3 3 2 3 2 5" xfId="6893"/>
    <cellStyle name="Ввод  2 3 3 2 3 2 5 2" xfId="15817"/>
    <cellStyle name="Ввод  2 3 3 2 3 2 6" xfId="8571"/>
    <cellStyle name="Ввод  2 3 3 2 3 2 6 2" xfId="17495"/>
    <cellStyle name="Ввод  2 3 3 2 3 2 7" xfId="11039"/>
    <cellStyle name="Ввод  2 3 3 2 3 2 8" xfId="18883"/>
    <cellStyle name="Ввод  2 3 3 2 3 3" xfId="2174"/>
    <cellStyle name="Ввод  2 3 3 2 3 3 2" xfId="3050"/>
    <cellStyle name="Ввод  2 3 3 2 3 3 2 2" xfId="3682"/>
    <cellStyle name="Ввод  2 3 3 2 3 3 2 2 2" xfId="12623"/>
    <cellStyle name="Ввод  2 3 3 2 3 3 2 3" xfId="6162"/>
    <cellStyle name="Ввод  2 3 3 2 3 3 2 3 2" xfId="15086"/>
    <cellStyle name="Ввод  2 3 3 2 3 3 2 4" xfId="7840"/>
    <cellStyle name="Ввод  2 3 3 2 3 3 2 4 2" xfId="16764"/>
    <cellStyle name="Ввод  2 3 3 2 3 3 2 5" xfId="9517"/>
    <cellStyle name="Ввод  2 3 3 2 3 3 2 5 2" xfId="18441"/>
    <cellStyle name="Ввод  2 3 3 2 3 3 2 6" xfId="11995"/>
    <cellStyle name="Ввод  2 3 3 2 3 3 2 7" xfId="10472"/>
    <cellStyle name="Ввод  2 3 3 2 3 3 3" xfId="5111"/>
    <cellStyle name="Ввод  2 3 3 2 3 3 3 2" xfId="14038"/>
    <cellStyle name="Ввод  2 3 3 2 3 3 4" xfId="5300"/>
    <cellStyle name="Ввод  2 3 3 2 3 3 4 2" xfId="14224"/>
    <cellStyle name="Ввод  2 3 3 2 3 3 5" xfId="6979"/>
    <cellStyle name="Ввод  2 3 3 2 3 3 5 2" xfId="15903"/>
    <cellStyle name="Ввод  2 3 3 2 3 3 6" xfId="8657"/>
    <cellStyle name="Ввод  2 3 3 2 3 3 6 2" xfId="17581"/>
    <cellStyle name="Ввод  2 3 3 2 3 3 7" xfId="11125"/>
    <cellStyle name="Ввод  2 3 3 2 3 3 8" xfId="18853"/>
    <cellStyle name="Ввод  2 3 3 2 3 4" xfId="2260"/>
    <cellStyle name="Ввод  2 3 3 2 3 4 2" xfId="3136"/>
    <cellStyle name="Ввод  2 3 3 2 3 4 2 2" xfId="3425"/>
    <cellStyle name="Ввод  2 3 3 2 3 4 2 2 2" xfId="12369"/>
    <cellStyle name="Ввод  2 3 3 2 3 4 2 3" xfId="6248"/>
    <cellStyle name="Ввод  2 3 3 2 3 4 2 3 2" xfId="15172"/>
    <cellStyle name="Ввод  2 3 3 2 3 4 2 4" xfId="7926"/>
    <cellStyle name="Ввод  2 3 3 2 3 4 2 4 2" xfId="16850"/>
    <cellStyle name="Ввод  2 3 3 2 3 4 2 5" xfId="9603"/>
    <cellStyle name="Ввод  2 3 3 2 3 4 2 5 2" xfId="18527"/>
    <cellStyle name="Ввод  2 3 3 2 3 4 2 6" xfId="12081"/>
    <cellStyle name="Ввод  2 3 3 2 3 4 2 7" xfId="10235"/>
    <cellStyle name="Ввод  2 3 3 2 3 4 3" xfId="4718"/>
    <cellStyle name="Ввод  2 3 3 2 3 4 3 2" xfId="13651"/>
    <cellStyle name="Ввод  2 3 3 2 3 4 4" xfId="5386"/>
    <cellStyle name="Ввод  2 3 3 2 3 4 4 2" xfId="14310"/>
    <cellStyle name="Ввод  2 3 3 2 3 4 5" xfId="7065"/>
    <cellStyle name="Ввод  2 3 3 2 3 4 5 2" xfId="15989"/>
    <cellStyle name="Ввод  2 3 3 2 3 4 6" xfId="8743"/>
    <cellStyle name="Ввод  2 3 3 2 3 4 6 2" xfId="17667"/>
    <cellStyle name="Ввод  2 3 3 2 3 4 7" xfId="11211"/>
    <cellStyle name="Ввод  2 3 3 2 3 4 8" xfId="19535"/>
    <cellStyle name="Ввод  2 3 3 2 3 5" xfId="2562"/>
    <cellStyle name="Ввод  2 3 3 2 3 5 2" xfId="4177"/>
    <cellStyle name="Ввод  2 3 3 2 3 5 2 2" xfId="13116"/>
    <cellStyle name="Ввод  2 3 3 2 3 5 3" xfId="5674"/>
    <cellStyle name="Ввод  2 3 3 2 3 5 3 2" xfId="14598"/>
    <cellStyle name="Ввод  2 3 3 2 3 5 4" xfId="7352"/>
    <cellStyle name="Ввод  2 3 3 2 3 5 4 2" xfId="16276"/>
    <cellStyle name="Ввод  2 3 3 2 3 5 5" xfId="9029"/>
    <cellStyle name="Ввод  2 3 3 2 3 5 5 2" xfId="17953"/>
    <cellStyle name="Ввод  2 3 3 2 3 5 6" xfId="11507"/>
    <cellStyle name="Ввод  2 3 3 2 3 5 7" xfId="10404"/>
    <cellStyle name="Ввод  2 3 3 2 3 6" xfId="4311"/>
    <cellStyle name="Ввод  2 3 3 2 3 6 2" xfId="13250"/>
    <cellStyle name="Ввод  2 3 3 2 3 7" xfId="3504"/>
    <cellStyle name="Ввод  2 3 3 2 3 7 2" xfId="12447"/>
    <cellStyle name="Ввод  2 3 3 2 3 8" xfId="6491"/>
    <cellStyle name="Ввод  2 3 3 2 3 8 2" xfId="15415"/>
    <cellStyle name="Ввод  2 3 3 2 3 9" xfId="8169"/>
    <cellStyle name="Ввод  2 3 3 2 3 9 2" xfId="17093"/>
    <cellStyle name="Ввод  2 3 3 2 4" xfId="1749"/>
    <cellStyle name="Ввод  2 3 3 2 4 2" xfId="2625"/>
    <cellStyle name="Ввод  2 3 3 2 4 2 2" xfId="3985"/>
    <cellStyle name="Ввод  2 3 3 2 4 2 2 2" xfId="12925"/>
    <cellStyle name="Ввод  2 3 3 2 4 2 3" xfId="5737"/>
    <cellStyle name="Ввод  2 3 3 2 4 2 3 2" xfId="14661"/>
    <cellStyle name="Ввод  2 3 3 2 4 2 4" xfId="7415"/>
    <cellStyle name="Ввод  2 3 3 2 4 2 4 2" xfId="16339"/>
    <cellStyle name="Ввод  2 3 3 2 4 2 5" xfId="9092"/>
    <cellStyle name="Ввод  2 3 3 2 4 2 5 2" xfId="18016"/>
    <cellStyle name="Ввод  2 3 3 2 4 2 6" xfId="11570"/>
    <cellStyle name="Ввод  2 3 3 2 4 2 7" xfId="10175"/>
    <cellStyle name="Ввод  2 3 3 2 4 3" xfId="4292"/>
    <cellStyle name="Ввод  2 3 3 2 4 3 2" xfId="13231"/>
    <cellStyle name="Ввод  2 3 3 2 4 4" xfId="3444"/>
    <cellStyle name="Ввод  2 3 3 2 4 4 2" xfId="12388"/>
    <cellStyle name="Ввод  2 3 3 2 4 5" xfId="6554"/>
    <cellStyle name="Ввод  2 3 3 2 4 5 2" xfId="15478"/>
    <cellStyle name="Ввод  2 3 3 2 4 6" xfId="8232"/>
    <cellStyle name="Ввод  2 3 3 2 4 6 2" xfId="17156"/>
    <cellStyle name="Ввод  2 3 3 2 4 7" xfId="10700"/>
    <cellStyle name="Ввод  2 3 3 2 4 8" xfId="19475"/>
    <cellStyle name="Ввод  2 3 3 2 5" xfId="1687"/>
    <cellStyle name="Ввод  2 3 3 2 5 2" xfId="2563"/>
    <cellStyle name="Ввод  2 3 3 2 5 2 2" xfId="4829"/>
    <cellStyle name="Ввод  2 3 3 2 5 2 2 2" xfId="13758"/>
    <cellStyle name="Ввод  2 3 3 2 5 2 3" xfId="5675"/>
    <cellStyle name="Ввод  2 3 3 2 5 2 3 2" xfId="14599"/>
    <cellStyle name="Ввод  2 3 3 2 5 2 4" xfId="7353"/>
    <cellStyle name="Ввод  2 3 3 2 5 2 4 2" xfId="16277"/>
    <cellStyle name="Ввод  2 3 3 2 5 2 5" xfId="9030"/>
    <cellStyle name="Ввод  2 3 3 2 5 2 5 2" xfId="17954"/>
    <cellStyle name="Ввод  2 3 3 2 5 2 6" xfId="11508"/>
    <cellStyle name="Ввод  2 3 3 2 5 2 7" xfId="10360"/>
    <cellStyle name="Ввод  2 3 3 2 5 3" xfId="3659"/>
    <cellStyle name="Ввод  2 3 3 2 5 3 2" xfId="12600"/>
    <cellStyle name="Ввод  2 3 3 2 5 4" xfId="3738"/>
    <cellStyle name="Ввод  2 3 3 2 5 4 2" xfId="12678"/>
    <cellStyle name="Ввод  2 3 3 2 5 5" xfId="6492"/>
    <cellStyle name="Ввод  2 3 3 2 5 5 2" xfId="15416"/>
    <cellStyle name="Ввод  2 3 3 2 5 6" xfId="8170"/>
    <cellStyle name="Ввод  2 3 3 2 5 6 2" xfId="17094"/>
    <cellStyle name="Ввод  2 3 3 2 5 7" xfId="10638"/>
    <cellStyle name="Ввод  2 3 3 2 5 8" xfId="19108"/>
    <cellStyle name="Ввод  2 3 3 2 6" xfId="1934"/>
    <cellStyle name="Ввод  2 3 3 2 6 2" xfId="2810"/>
    <cellStyle name="Ввод  2 3 3 2 6 2 2" xfId="3978"/>
    <cellStyle name="Ввод  2 3 3 2 6 2 2 2" xfId="12918"/>
    <cellStyle name="Ввод  2 3 3 2 6 2 3" xfId="5922"/>
    <cellStyle name="Ввод  2 3 3 2 6 2 3 2" xfId="14846"/>
    <cellStyle name="Ввод  2 3 3 2 6 2 4" xfId="7600"/>
    <cellStyle name="Ввод  2 3 3 2 6 2 4 2" xfId="16524"/>
    <cellStyle name="Ввод  2 3 3 2 6 2 5" xfId="9277"/>
    <cellStyle name="Ввод  2 3 3 2 6 2 5 2" xfId="18201"/>
    <cellStyle name="Ввод  2 3 3 2 6 2 6" xfId="11755"/>
    <cellStyle name="Ввод  2 3 3 2 6 2 7" xfId="9969"/>
    <cellStyle name="Ввод  2 3 3 2 6 3" xfId="4458"/>
    <cellStyle name="Ввод  2 3 3 2 6 3 2" xfId="13395"/>
    <cellStyle name="Ввод  2 3 3 2 6 4" xfId="4269"/>
    <cellStyle name="Ввод  2 3 3 2 6 4 2" xfId="13208"/>
    <cellStyle name="Ввод  2 3 3 2 6 5" xfId="6739"/>
    <cellStyle name="Ввод  2 3 3 2 6 5 2" xfId="15663"/>
    <cellStyle name="Ввод  2 3 3 2 6 6" xfId="8417"/>
    <cellStyle name="Ввод  2 3 3 2 6 6 2" xfId="17341"/>
    <cellStyle name="Ввод  2 3 3 2 6 7" xfId="10885"/>
    <cellStyle name="Ввод  2 3 3 2 6 8" xfId="19214"/>
    <cellStyle name="Ввод  2 3 3 2 7" xfId="1823"/>
    <cellStyle name="Ввод  2 3 3 2 7 2" xfId="2699"/>
    <cellStyle name="Ввод  2 3 3 2 7 2 2" xfId="3429"/>
    <cellStyle name="Ввод  2 3 3 2 7 2 2 2" xfId="12373"/>
    <cellStyle name="Ввод  2 3 3 2 7 2 3" xfId="5811"/>
    <cellStyle name="Ввод  2 3 3 2 7 2 3 2" xfId="14735"/>
    <cellStyle name="Ввод  2 3 3 2 7 2 4" xfId="7489"/>
    <cellStyle name="Ввод  2 3 3 2 7 2 4 2" xfId="16413"/>
    <cellStyle name="Ввод  2 3 3 2 7 2 5" xfId="9166"/>
    <cellStyle name="Ввод  2 3 3 2 7 2 5 2" xfId="18090"/>
    <cellStyle name="Ввод  2 3 3 2 7 2 6" xfId="11644"/>
    <cellStyle name="Ввод  2 3 3 2 7 2 7" xfId="10029"/>
    <cellStyle name="Ввод  2 3 3 2 7 3" xfId="3895"/>
    <cellStyle name="Ввод  2 3 3 2 7 3 2" xfId="12835"/>
    <cellStyle name="Ввод  2 3 3 2 7 4" xfId="5137"/>
    <cellStyle name="Ввод  2 3 3 2 7 4 2" xfId="14062"/>
    <cellStyle name="Ввод  2 3 3 2 7 5" xfId="6628"/>
    <cellStyle name="Ввод  2 3 3 2 7 5 2" xfId="15552"/>
    <cellStyle name="Ввод  2 3 3 2 7 6" xfId="8306"/>
    <cellStyle name="Ввод  2 3 3 2 7 6 2" xfId="17230"/>
    <cellStyle name="Ввод  2 3 3 2 7 7" xfId="10774"/>
    <cellStyle name="Ввод  2 3 3 2 7 8" xfId="19126"/>
    <cellStyle name="Ввод  2 3 3 2 8" xfId="1842"/>
    <cellStyle name="Ввод  2 3 3 2 8 2" xfId="2718"/>
    <cellStyle name="Ввод  2 3 3 2 8 2 2" xfId="3438"/>
    <cellStyle name="Ввод  2 3 3 2 8 2 2 2" xfId="12382"/>
    <cellStyle name="Ввод  2 3 3 2 8 2 3" xfId="5830"/>
    <cellStyle name="Ввод  2 3 3 2 8 2 3 2" xfId="14754"/>
    <cellStyle name="Ввод  2 3 3 2 8 2 4" xfId="7508"/>
    <cellStyle name="Ввод  2 3 3 2 8 2 4 2" xfId="16432"/>
    <cellStyle name="Ввод  2 3 3 2 8 2 5" xfId="9185"/>
    <cellStyle name="Ввод  2 3 3 2 8 2 5 2" xfId="18109"/>
    <cellStyle name="Ввод  2 3 3 2 8 2 6" xfId="11663"/>
    <cellStyle name="Ввод  2 3 3 2 8 2 7" xfId="10041"/>
    <cellStyle name="Ввод  2 3 3 2 8 3" xfId="4021"/>
    <cellStyle name="Ввод  2 3 3 2 8 3 2" xfId="12961"/>
    <cellStyle name="Ввод  2 3 3 2 8 4" xfId="4746"/>
    <cellStyle name="Ввод  2 3 3 2 8 4 2" xfId="13677"/>
    <cellStyle name="Ввод  2 3 3 2 8 5" xfId="6647"/>
    <cellStyle name="Ввод  2 3 3 2 8 5 2" xfId="15571"/>
    <cellStyle name="Ввод  2 3 3 2 8 6" xfId="8325"/>
    <cellStyle name="Ввод  2 3 3 2 8 6 2" xfId="17249"/>
    <cellStyle name="Ввод  2 3 3 2 8 7" xfId="10793"/>
    <cellStyle name="Ввод  2 3 3 2 8 8" xfId="18860"/>
    <cellStyle name="Ввод  2 3 3 2 9" xfId="1932"/>
    <cellStyle name="Ввод  2 3 3 2 9 2" xfId="2808"/>
    <cellStyle name="Ввод  2 3 3 2 9 2 2" xfId="5038"/>
    <cellStyle name="Ввод  2 3 3 2 9 2 2 2" xfId="13965"/>
    <cellStyle name="Ввод  2 3 3 2 9 2 3" xfId="5920"/>
    <cellStyle name="Ввод  2 3 3 2 9 2 3 2" xfId="14844"/>
    <cellStyle name="Ввод  2 3 3 2 9 2 4" xfId="7598"/>
    <cellStyle name="Ввод  2 3 3 2 9 2 4 2" xfId="16522"/>
    <cellStyle name="Ввод  2 3 3 2 9 2 5" xfId="9275"/>
    <cellStyle name="Ввод  2 3 3 2 9 2 5 2" xfId="18199"/>
    <cellStyle name="Ввод  2 3 3 2 9 2 6" xfId="11753"/>
    <cellStyle name="Ввод  2 3 3 2 9 2 7" xfId="10390"/>
    <cellStyle name="Ввод  2 3 3 2 9 3" xfId="4072"/>
    <cellStyle name="Ввод  2 3 3 2 9 3 2" xfId="13012"/>
    <cellStyle name="Ввод  2 3 3 2 9 4" xfId="4953"/>
    <cellStyle name="Ввод  2 3 3 2 9 4 2" xfId="13881"/>
    <cellStyle name="Ввод  2 3 3 2 9 5" xfId="6737"/>
    <cellStyle name="Ввод  2 3 3 2 9 5 2" xfId="15661"/>
    <cellStyle name="Ввод  2 3 3 2 9 6" xfId="8415"/>
    <cellStyle name="Ввод  2 3 3 2 9 6 2" xfId="17339"/>
    <cellStyle name="Ввод  2 3 3 2 9 7" xfId="10883"/>
    <cellStyle name="Ввод  2 3 3 2 9 8" xfId="19233"/>
    <cellStyle name="Ввод  2 3 4" xfId="776"/>
    <cellStyle name="Ввод  2 3 4 2" xfId="1051"/>
    <cellStyle name="Ввод  2 3 4 2 10" xfId="1995"/>
    <cellStyle name="Ввод  2 3 4 2 10 2" xfId="2871"/>
    <cellStyle name="Ввод  2 3 4 2 10 2 2" xfId="4837"/>
    <cellStyle name="Ввод  2 3 4 2 10 2 2 2" xfId="13766"/>
    <cellStyle name="Ввод  2 3 4 2 10 2 3" xfId="5983"/>
    <cellStyle name="Ввод  2 3 4 2 10 2 3 2" xfId="14907"/>
    <cellStyle name="Ввод  2 3 4 2 10 2 4" xfId="7661"/>
    <cellStyle name="Ввод  2 3 4 2 10 2 4 2" xfId="16585"/>
    <cellStyle name="Ввод  2 3 4 2 10 2 5" xfId="9338"/>
    <cellStyle name="Ввод  2 3 4 2 10 2 5 2" xfId="18262"/>
    <cellStyle name="Ввод  2 3 4 2 10 2 6" xfId="11816"/>
    <cellStyle name="Ввод  2 3 4 2 10 2 7" xfId="234"/>
    <cellStyle name="Ввод  2 3 4 2 10 3" xfId="4635"/>
    <cellStyle name="Ввод  2 3 4 2 10 3 2" xfId="13568"/>
    <cellStyle name="Ввод  2 3 4 2 10 4" xfId="3818"/>
    <cellStyle name="Ввод  2 3 4 2 10 4 2" xfId="12758"/>
    <cellStyle name="Ввод  2 3 4 2 10 5" xfId="6800"/>
    <cellStyle name="Ввод  2 3 4 2 10 5 2" xfId="15724"/>
    <cellStyle name="Ввод  2 3 4 2 10 6" xfId="8478"/>
    <cellStyle name="Ввод  2 3 4 2 10 6 2" xfId="17402"/>
    <cellStyle name="Ввод  2 3 4 2 10 7" xfId="10946"/>
    <cellStyle name="Ввод  2 3 4 2 10 8" xfId="18912"/>
    <cellStyle name="Ввод  2 3 4 2 11" xfId="2033"/>
    <cellStyle name="Ввод  2 3 4 2 11 2" xfId="2909"/>
    <cellStyle name="Ввод  2 3 4 2 11 2 2" xfId="3617"/>
    <cellStyle name="Ввод  2 3 4 2 11 2 2 2" xfId="12559"/>
    <cellStyle name="Ввод  2 3 4 2 11 2 3" xfId="6021"/>
    <cellStyle name="Ввод  2 3 4 2 11 2 3 2" xfId="14945"/>
    <cellStyle name="Ввод  2 3 4 2 11 2 4" xfId="7699"/>
    <cellStyle name="Ввод  2 3 4 2 11 2 4 2" xfId="16623"/>
    <cellStyle name="Ввод  2 3 4 2 11 2 5" xfId="9376"/>
    <cellStyle name="Ввод  2 3 4 2 11 2 5 2" xfId="18300"/>
    <cellStyle name="Ввод  2 3 4 2 11 2 6" xfId="11854"/>
    <cellStyle name="Ввод  2 3 4 2 11 2 7" xfId="10309"/>
    <cellStyle name="Ввод  2 3 4 2 11 3" xfId="4459"/>
    <cellStyle name="Ввод  2 3 4 2 11 3 2" xfId="13396"/>
    <cellStyle name="Ввод  2 3 4 2 11 4" xfId="4614"/>
    <cellStyle name="Ввод  2 3 4 2 11 4 2" xfId="13548"/>
    <cellStyle name="Ввод  2 3 4 2 11 5" xfId="6838"/>
    <cellStyle name="Ввод  2 3 4 2 11 5 2" xfId="15762"/>
    <cellStyle name="Ввод  2 3 4 2 11 6" xfId="8516"/>
    <cellStyle name="Ввод  2 3 4 2 11 6 2" xfId="17440"/>
    <cellStyle name="Ввод  2 3 4 2 11 7" xfId="10984"/>
    <cellStyle name="Ввод  2 3 4 2 11 8" xfId="18992"/>
    <cellStyle name="Ввод  2 3 4 2 12" xfId="2350"/>
    <cellStyle name="Ввод  2 3 4 2 12 2" xfId="3212"/>
    <cellStyle name="Ввод  2 3 4 2 12 2 2" xfId="4325"/>
    <cellStyle name="Ввод  2 3 4 2 12 2 2 2" xfId="13264"/>
    <cellStyle name="Ввод  2 3 4 2 12 2 3" xfId="6324"/>
    <cellStyle name="Ввод  2 3 4 2 12 2 3 2" xfId="15248"/>
    <cellStyle name="Ввод  2 3 4 2 12 2 4" xfId="8002"/>
    <cellStyle name="Ввод  2 3 4 2 12 2 4 2" xfId="16926"/>
    <cellStyle name="Ввод  2 3 4 2 12 2 5" xfId="9679"/>
    <cellStyle name="Ввод  2 3 4 2 12 2 5 2" xfId="18603"/>
    <cellStyle name="Ввод  2 3 4 2 12 2 6" xfId="12157"/>
    <cellStyle name="Ввод  2 3 4 2 12 2 7" xfId="10336"/>
    <cellStyle name="Ввод  2 3 4 2 12 3" xfId="4134"/>
    <cellStyle name="Ввод  2 3 4 2 12 3 2" xfId="13073"/>
    <cellStyle name="Ввод  2 3 4 2 12 4" xfId="5464"/>
    <cellStyle name="Ввод  2 3 4 2 12 4 2" xfId="14388"/>
    <cellStyle name="Ввод  2 3 4 2 12 5" xfId="7142"/>
    <cellStyle name="Ввод  2 3 4 2 12 5 2" xfId="16066"/>
    <cellStyle name="Ввод  2 3 4 2 12 6" xfId="8819"/>
    <cellStyle name="Ввод  2 3 4 2 12 6 2" xfId="17743"/>
    <cellStyle name="Ввод  2 3 4 2 12 7" xfId="11296"/>
    <cellStyle name="Ввод  2 3 4 2 12 8" xfId="19500"/>
    <cellStyle name="Ввод  2 3 4 2 13" xfId="2377"/>
    <cellStyle name="Ввод  2 3 4 2 13 2" xfId="3239"/>
    <cellStyle name="Ввод  2 3 4 2 13 2 2" xfId="5127"/>
    <cellStyle name="Ввод  2 3 4 2 13 2 2 2" xfId="14053"/>
    <cellStyle name="Ввод  2 3 4 2 13 2 3" xfId="6351"/>
    <cellStyle name="Ввод  2 3 4 2 13 2 3 2" xfId="15275"/>
    <cellStyle name="Ввод  2 3 4 2 13 2 4" xfId="8029"/>
    <cellStyle name="Ввод  2 3 4 2 13 2 4 2" xfId="16953"/>
    <cellStyle name="Ввод  2 3 4 2 13 2 5" xfId="9706"/>
    <cellStyle name="Ввод  2 3 4 2 13 2 5 2" xfId="18630"/>
    <cellStyle name="Ввод  2 3 4 2 13 2 6" xfId="12184"/>
    <cellStyle name="Ввод  2 3 4 2 13 2 7" xfId="10050"/>
    <cellStyle name="Ввод  2 3 4 2 13 3" xfId="5051"/>
    <cellStyle name="Ввод  2 3 4 2 13 3 2" xfId="13978"/>
    <cellStyle name="Ввод  2 3 4 2 13 4" xfId="5491"/>
    <cellStyle name="Ввод  2 3 4 2 13 4 2" xfId="14415"/>
    <cellStyle name="Ввод  2 3 4 2 13 5" xfId="7169"/>
    <cellStyle name="Ввод  2 3 4 2 13 5 2" xfId="16093"/>
    <cellStyle name="Ввод  2 3 4 2 13 6" xfId="8846"/>
    <cellStyle name="Ввод  2 3 4 2 13 6 2" xfId="17770"/>
    <cellStyle name="Ввод  2 3 4 2 13 7" xfId="11323"/>
    <cellStyle name="Ввод  2 3 4 2 13 8" xfId="19115"/>
    <cellStyle name="Ввод  2 3 4 2 14" xfId="2465"/>
    <cellStyle name="Ввод  2 3 4 2 14 2" xfId="3301"/>
    <cellStyle name="Ввод  2 3 4 2 14 2 2" xfId="5182"/>
    <cellStyle name="Ввод  2 3 4 2 14 2 2 2" xfId="14106"/>
    <cellStyle name="Ввод  2 3 4 2 14 2 3" xfId="6413"/>
    <cellStyle name="Ввод  2 3 4 2 14 2 3 2" xfId="15337"/>
    <cellStyle name="Ввод  2 3 4 2 14 2 4" xfId="8091"/>
    <cellStyle name="Ввод  2 3 4 2 14 2 4 2" xfId="17015"/>
    <cellStyle name="Ввод  2 3 4 2 14 2 5" xfId="9768"/>
    <cellStyle name="Ввод  2 3 4 2 14 2 5 2" xfId="18692"/>
    <cellStyle name="Ввод  2 3 4 2 14 2 6" xfId="12246"/>
    <cellStyle name="Ввод  2 3 4 2 14 2 7" xfId="19704"/>
    <cellStyle name="Ввод  2 3 4 2 14 3" xfId="3807"/>
    <cellStyle name="Ввод  2 3 4 2 14 3 2" xfId="12747"/>
    <cellStyle name="Ввод  2 3 4 2 14 4" xfId="5577"/>
    <cellStyle name="Ввод  2 3 4 2 14 4 2" xfId="14501"/>
    <cellStyle name="Ввод  2 3 4 2 14 5" xfId="7255"/>
    <cellStyle name="Ввод  2 3 4 2 14 5 2" xfId="16179"/>
    <cellStyle name="Ввод  2 3 4 2 14 6" xfId="8932"/>
    <cellStyle name="Ввод  2 3 4 2 14 6 2" xfId="17856"/>
    <cellStyle name="Ввод  2 3 4 2 14 7" xfId="11410"/>
    <cellStyle name="Ввод  2 3 4 2 14 8" xfId="19194"/>
    <cellStyle name="Ввод  2 3 4 2 15" xfId="2454"/>
    <cellStyle name="Ввод  2 3 4 2 15 2" xfId="4215"/>
    <cellStyle name="Ввод  2 3 4 2 15 2 2" xfId="13154"/>
    <cellStyle name="Ввод  2 3 4 2 15 3" xfId="5566"/>
    <cellStyle name="Ввод  2 3 4 2 15 3 2" xfId="14490"/>
    <cellStyle name="Ввод  2 3 4 2 15 4" xfId="7244"/>
    <cellStyle name="Ввод  2 3 4 2 15 4 2" xfId="16168"/>
    <cellStyle name="Ввод  2 3 4 2 15 5" xfId="8921"/>
    <cellStyle name="Ввод  2 3 4 2 15 5 2" xfId="17845"/>
    <cellStyle name="Ввод  2 3 4 2 15 6" xfId="11399"/>
    <cellStyle name="Ввод  2 3 4 2 15 7" xfId="19546"/>
    <cellStyle name="Ввод  2 3 4 2 16" xfId="3344"/>
    <cellStyle name="Ввод  2 3 4 2 16 2" xfId="12289"/>
    <cellStyle name="Ввод  2 3 4 2 17" xfId="3976"/>
    <cellStyle name="Ввод  2 3 4 2 17 2" xfId="12916"/>
    <cellStyle name="Ввод  2 3 4 2 18" xfId="3972"/>
    <cellStyle name="Ввод  2 3 4 2 18 2" xfId="12912"/>
    <cellStyle name="Ввод  2 3 4 2 19" xfId="4376"/>
    <cellStyle name="Ввод  2 3 4 2 19 2" xfId="13314"/>
    <cellStyle name="Ввод  2 3 4 2 2" xfId="1729"/>
    <cellStyle name="Ввод  2 3 4 2 2 10" xfId="10680"/>
    <cellStyle name="Ввод  2 3 4 2 2 11" xfId="19512"/>
    <cellStyle name="Ввод  2 3 4 2 2 2" xfId="2102"/>
    <cellStyle name="Ввод  2 3 4 2 2 2 2" xfId="2978"/>
    <cellStyle name="Ввод  2 3 4 2 2 2 2 2" xfId="4764"/>
    <cellStyle name="Ввод  2 3 4 2 2 2 2 2 2" xfId="13695"/>
    <cellStyle name="Ввод  2 3 4 2 2 2 2 3" xfId="6090"/>
    <cellStyle name="Ввод  2 3 4 2 2 2 2 3 2" xfId="15014"/>
    <cellStyle name="Ввод  2 3 4 2 2 2 2 4" xfId="7768"/>
    <cellStyle name="Ввод  2 3 4 2 2 2 2 4 2" xfId="16692"/>
    <cellStyle name="Ввод  2 3 4 2 2 2 2 5" xfId="9445"/>
    <cellStyle name="Ввод  2 3 4 2 2 2 2 5 2" xfId="18369"/>
    <cellStyle name="Ввод  2 3 4 2 2 2 2 6" xfId="11923"/>
    <cellStyle name="Ввод  2 3 4 2 2 2 2 7" xfId="10421"/>
    <cellStyle name="Ввод  2 3 4 2 2 2 3" xfId="4629"/>
    <cellStyle name="Ввод  2 3 4 2 2 2 3 2" xfId="13563"/>
    <cellStyle name="Ввод  2 3 4 2 2 2 4" xfId="5228"/>
    <cellStyle name="Ввод  2 3 4 2 2 2 4 2" xfId="14152"/>
    <cellStyle name="Ввод  2 3 4 2 2 2 5" xfId="6907"/>
    <cellStyle name="Ввод  2 3 4 2 2 2 5 2" xfId="15831"/>
    <cellStyle name="Ввод  2 3 4 2 2 2 6" xfId="8585"/>
    <cellStyle name="Ввод  2 3 4 2 2 2 6 2" xfId="17509"/>
    <cellStyle name="Ввод  2 3 4 2 2 2 7" xfId="11053"/>
    <cellStyle name="Ввод  2 3 4 2 2 2 8" xfId="19422"/>
    <cellStyle name="Ввод  2 3 4 2 2 3" xfId="2188"/>
    <cellStyle name="Ввод  2 3 4 2 2 3 2" xfId="3064"/>
    <cellStyle name="Ввод  2 3 4 2 2 3 2 2" xfId="4611"/>
    <cellStyle name="Ввод  2 3 4 2 2 3 2 2 2" xfId="13545"/>
    <cellStyle name="Ввод  2 3 4 2 2 3 2 3" xfId="6176"/>
    <cellStyle name="Ввод  2 3 4 2 2 3 2 3 2" xfId="15100"/>
    <cellStyle name="Ввод  2 3 4 2 2 3 2 4" xfId="7854"/>
    <cellStyle name="Ввод  2 3 4 2 2 3 2 4 2" xfId="16778"/>
    <cellStyle name="Ввод  2 3 4 2 2 3 2 5" xfId="9531"/>
    <cellStyle name="Ввод  2 3 4 2 2 3 2 5 2" xfId="18455"/>
    <cellStyle name="Ввод  2 3 4 2 2 3 2 6" xfId="12009"/>
    <cellStyle name="Ввод  2 3 4 2 2 3 2 7" xfId="10501"/>
    <cellStyle name="Ввод  2 3 4 2 2 3 3" xfId="3884"/>
    <cellStyle name="Ввод  2 3 4 2 2 3 3 2" xfId="12824"/>
    <cellStyle name="Ввод  2 3 4 2 2 3 4" xfId="5314"/>
    <cellStyle name="Ввод  2 3 4 2 2 3 4 2" xfId="14238"/>
    <cellStyle name="Ввод  2 3 4 2 2 3 5" xfId="6993"/>
    <cellStyle name="Ввод  2 3 4 2 2 3 5 2" xfId="15917"/>
    <cellStyle name="Ввод  2 3 4 2 2 3 6" xfId="8671"/>
    <cellStyle name="Ввод  2 3 4 2 2 3 6 2" xfId="17595"/>
    <cellStyle name="Ввод  2 3 4 2 2 3 7" xfId="11139"/>
    <cellStyle name="Ввод  2 3 4 2 2 3 8" xfId="19568"/>
    <cellStyle name="Ввод  2 3 4 2 2 4" xfId="2274"/>
    <cellStyle name="Ввод  2 3 4 2 2 4 2" xfId="3150"/>
    <cellStyle name="Ввод  2 3 4 2 2 4 2 2" xfId="5020"/>
    <cellStyle name="Ввод  2 3 4 2 2 4 2 2 2" xfId="13947"/>
    <cellStyle name="Ввод  2 3 4 2 2 4 2 3" xfId="6262"/>
    <cellStyle name="Ввод  2 3 4 2 2 4 2 3 2" xfId="15186"/>
    <cellStyle name="Ввод  2 3 4 2 2 4 2 4" xfId="7940"/>
    <cellStyle name="Ввод  2 3 4 2 2 4 2 4 2" xfId="16864"/>
    <cellStyle name="Ввод  2 3 4 2 2 4 2 5" xfId="9617"/>
    <cellStyle name="Ввод  2 3 4 2 2 4 2 5 2" xfId="18541"/>
    <cellStyle name="Ввод  2 3 4 2 2 4 2 6" xfId="12095"/>
    <cellStyle name="Ввод  2 3 4 2 2 4 2 7" xfId="10086"/>
    <cellStyle name="Ввод  2 3 4 2 2 4 3" xfId="4669"/>
    <cellStyle name="Ввод  2 3 4 2 2 4 3 2" xfId="13602"/>
    <cellStyle name="Ввод  2 3 4 2 2 4 4" xfId="5400"/>
    <cellStyle name="Ввод  2 3 4 2 2 4 4 2" xfId="14324"/>
    <cellStyle name="Ввод  2 3 4 2 2 4 5" xfId="7079"/>
    <cellStyle name="Ввод  2 3 4 2 2 4 5 2" xfId="16003"/>
    <cellStyle name="Ввод  2 3 4 2 2 4 6" xfId="8757"/>
    <cellStyle name="Ввод  2 3 4 2 2 4 6 2" xfId="17681"/>
    <cellStyle name="Ввод  2 3 4 2 2 4 7" xfId="11225"/>
    <cellStyle name="Ввод  2 3 4 2 2 4 8" xfId="19684"/>
    <cellStyle name="Ввод  2 3 4 2 2 5" xfId="2605"/>
    <cellStyle name="Ввод  2 3 4 2 2 5 2" xfId="3860"/>
    <cellStyle name="Ввод  2 3 4 2 2 5 2 2" xfId="12800"/>
    <cellStyle name="Ввод  2 3 4 2 2 5 3" xfId="5717"/>
    <cellStyle name="Ввод  2 3 4 2 2 5 3 2" xfId="14641"/>
    <cellStyle name="Ввод  2 3 4 2 2 5 4" xfId="7395"/>
    <cellStyle name="Ввод  2 3 4 2 2 5 4 2" xfId="16319"/>
    <cellStyle name="Ввод  2 3 4 2 2 5 5" xfId="9072"/>
    <cellStyle name="Ввод  2 3 4 2 2 5 5 2" xfId="17996"/>
    <cellStyle name="Ввод  2 3 4 2 2 5 6" xfId="11550"/>
    <cellStyle name="Ввод  2 3 4 2 2 5 7" xfId="18752"/>
    <cellStyle name="Ввод  2 3 4 2 2 6" xfId="4199"/>
    <cellStyle name="Ввод  2 3 4 2 2 6 2" xfId="13138"/>
    <cellStyle name="Ввод  2 3 4 2 2 7" xfId="4191"/>
    <cellStyle name="Ввод  2 3 4 2 2 7 2" xfId="13130"/>
    <cellStyle name="Ввод  2 3 4 2 2 8" xfId="6534"/>
    <cellStyle name="Ввод  2 3 4 2 2 8 2" xfId="15458"/>
    <cellStyle name="Ввод  2 3 4 2 2 9" xfId="8212"/>
    <cellStyle name="Ввод  2 3 4 2 2 9 2" xfId="17136"/>
    <cellStyle name="Ввод  2 3 4 2 20" xfId="9811"/>
    <cellStyle name="Ввод  2 3 4 2 20 2" xfId="18735"/>
    <cellStyle name="Ввод  2 3 4 2 21" xfId="10297"/>
    <cellStyle name="Ввод  2 3 4 2 22" xfId="10401"/>
    <cellStyle name="Ввод  2 3 4 2 3" xfId="1784"/>
    <cellStyle name="Ввод  2 3 4 2 3 10" xfId="10735"/>
    <cellStyle name="Ввод  2 3 4 2 3 11" xfId="19658"/>
    <cellStyle name="Ввод  2 3 4 2 3 2" xfId="2135"/>
    <cellStyle name="Ввод  2 3 4 2 3 2 2" xfId="3011"/>
    <cellStyle name="Ввод  2 3 4 2 3 2 2 2" xfId="5092"/>
    <cellStyle name="Ввод  2 3 4 2 3 2 2 2 2" xfId="14019"/>
    <cellStyle name="Ввод  2 3 4 2 3 2 2 3" xfId="6123"/>
    <cellStyle name="Ввод  2 3 4 2 3 2 2 3 2" xfId="15047"/>
    <cellStyle name="Ввод  2 3 4 2 3 2 2 4" xfId="7801"/>
    <cellStyle name="Ввод  2 3 4 2 3 2 2 4 2" xfId="16725"/>
    <cellStyle name="Ввод  2 3 4 2 3 2 2 5" xfId="9478"/>
    <cellStyle name="Ввод  2 3 4 2 3 2 2 5 2" xfId="18402"/>
    <cellStyle name="Ввод  2 3 4 2 3 2 2 6" xfId="11956"/>
    <cellStyle name="Ввод  2 3 4 2 3 2 2 7" xfId="9918"/>
    <cellStyle name="Ввод  2 3 4 2 3 2 3" xfId="5016"/>
    <cellStyle name="Ввод  2 3 4 2 3 2 3 2" xfId="13943"/>
    <cellStyle name="Ввод  2 3 4 2 3 2 4" xfId="5261"/>
    <cellStyle name="Ввод  2 3 4 2 3 2 4 2" xfId="14185"/>
    <cellStyle name="Ввод  2 3 4 2 3 2 5" xfId="6940"/>
    <cellStyle name="Ввод  2 3 4 2 3 2 5 2" xfId="15864"/>
    <cellStyle name="Ввод  2 3 4 2 3 2 6" xfId="8618"/>
    <cellStyle name="Ввод  2 3 4 2 3 2 6 2" xfId="17542"/>
    <cellStyle name="Ввод  2 3 4 2 3 2 7" xfId="11086"/>
    <cellStyle name="Ввод  2 3 4 2 3 2 8" xfId="19649"/>
    <cellStyle name="Ввод  2 3 4 2 3 3" xfId="2221"/>
    <cellStyle name="Ввод  2 3 4 2 3 3 2" xfId="3097"/>
    <cellStyle name="Ввод  2 3 4 2 3 3 2 2" xfId="4013"/>
    <cellStyle name="Ввод  2 3 4 2 3 3 2 2 2" xfId="12953"/>
    <cellStyle name="Ввод  2 3 4 2 3 3 2 3" xfId="6209"/>
    <cellStyle name="Ввод  2 3 4 2 3 3 2 3 2" xfId="15133"/>
    <cellStyle name="Ввод  2 3 4 2 3 3 2 4" xfId="7887"/>
    <cellStyle name="Ввод  2 3 4 2 3 3 2 4 2" xfId="16811"/>
    <cellStyle name="Ввод  2 3 4 2 3 3 2 5" xfId="9564"/>
    <cellStyle name="Ввод  2 3 4 2 3 3 2 5 2" xfId="18488"/>
    <cellStyle name="Ввод  2 3 4 2 3 3 2 6" xfId="12042"/>
    <cellStyle name="Ввод  2 3 4 2 3 3 2 7" xfId="10290"/>
    <cellStyle name="Ввод  2 3 4 2 3 3 3" xfId="3624"/>
    <cellStyle name="Ввод  2 3 4 2 3 3 3 2" xfId="12566"/>
    <cellStyle name="Ввод  2 3 4 2 3 3 4" xfId="5347"/>
    <cellStyle name="Ввод  2 3 4 2 3 3 4 2" xfId="14271"/>
    <cellStyle name="Ввод  2 3 4 2 3 3 5" xfId="7026"/>
    <cellStyle name="Ввод  2 3 4 2 3 3 5 2" xfId="15950"/>
    <cellStyle name="Ввод  2 3 4 2 3 3 6" xfId="8704"/>
    <cellStyle name="Ввод  2 3 4 2 3 3 6 2" xfId="17628"/>
    <cellStyle name="Ввод  2 3 4 2 3 3 7" xfId="11172"/>
    <cellStyle name="Ввод  2 3 4 2 3 3 8" xfId="19561"/>
    <cellStyle name="Ввод  2 3 4 2 3 4" xfId="2307"/>
    <cellStyle name="Ввод  2 3 4 2 3 4 2" xfId="3183"/>
    <cellStyle name="Ввод  2 3 4 2 3 4 2 2" xfId="4850"/>
    <cellStyle name="Ввод  2 3 4 2 3 4 2 2 2" xfId="13778"/>
    <cellStyle name="Ввод  2 3 4 2 3 4 2 3" xfId="6295"/>
    <cellStyle name="Ввод  2 3 4 2 3 4 2 3 2" xfId="15219"/>
    <cellStyle name="Ввод  2 3 4 2 3 4 2 4" xfId="7973"/>
    <cellStyle name="Ввод  2 3 4 2 3 4 2 4 2" xfId="16897"/>
    <cellStyle name="Ввод  2 3 4 2 3 4 2 5" xfId="9650"/>
    <cellStyle name="Ввод  2 3 4 2 3 4 2 5 2" xfId="18574"/>
    <cellStyle name="Ввод  2 3 4 2 3 4 2 6" xfId="12128"/>
    <cellStyle name="Ввод  2 3 4 2 3 4 2 7" xfId="19180"/>
    <cellStyle name="Ввод  2 3 4 2 3 4 3" xfId="3545"/>
    <cellStyle name="Ввод  2 3 4 2 3 4 3 2" xfId="12487"/>
    <cellStyle name="Ввод  2 3 4 2 3 4 4" xfId="5433"/>
    <cellStyle name="Ввод  2 3 4 2 3 4 4 2" xfId="14357"/>
    <cellStyle name="Ввод  2 3 4 2 3 4 5" xfId="7112"/>
    <cellStyle name="Ввод  2 3 4 2 3 4 5 2" xfId="16036"/>
    <cellStyle name="Ввод  2 3 4 2 3 4 6" xfId="8790"/>
    <cellStyle name="Ввод  2 3 4 2 3 4 6 2" xfId="17714"/>
    <cellStyle name="Ввод  2 3 4 2 3 4 7" xfId="11258"/>
    <cellStyle name="Ввод  2 3 4 2 3 4 8" xfId="19379"/>
    <cellStyle name="Ввод  2 3 4 2 3 5" xfId="2660"/>
    <cellStyle name="Ввод  2 3 4 2 3 5 2" xfId="4230"/>
    <cellStyle name="Ввод  2 3 4 2 3 5 2 2" xfId="13169"/>
    <cellStyle name="Ввод  2 3 4 2 3 5 3" xfId="5772"/>
    <cellStyle name="Ввод  2 3 4 2 3 5 3 2" xfId="14696"/>
    <cellStyle name="Ввод  2 3 4 2 3 5 4" xfId="7450"/>
    <cellStyle name="Ввод  2 3 4 2 3 5 4 2" xfId="16374"/>
    <cellStyle name="Ввод  2 3 4 2 3 5 5" xfId="9127"/>
    <cellStyle name="Ввод  2 3 4 2 3 5 5 2" xfId="18051"/>
    <cellStyle name="Ввод  2 3 4 2 3 5 6" xfId="11605"/>
    <cellStyle name="Ввод  2 3 4 2 3 5 7" xfId="10560"/>
    <cellStyle name="Ввод  2 3 4 2 3 6" xfId="4704"/>
    <cellStyle name="Ввод  2 3 4 2 3 6 2" xfId="13637"/>
    <cellStyle name="Ввод  2 3 4 2 3 7" xfId="3395"/>
    <cellStyle name="Ввод  2 3 4 2 3 7 2" xfId="12339"/>
    <cellStyle name="Ввод  2 3 4 2 3 8" xfId="6589"/>
    <cellStyle name="Ввод  2 3 4 2 3 8 2" xfId="15513"/>
    <cellStyle name="Ввод  2 3 4 2 3 9" xfId="8267"/>
    <cellStyle name="Ввод  2 3 4 2 3 9 2" xfId="17191"/>
    <cellStyle name="Ввод  2 3 4 2 4" xfId="1765"/>
    <cellStyle name="Ввод  2 3 4 2 4 2" xfId="2641"/>
    <cellStyle name="Ввод  2 3 4 2 4 2 2" xfId="4795"/>
    <cellStyle name="Ввод  2 3 4 2 4 2 2 2" xfId="13725"/>
    <cellStyle name="Ввод  2 3 4 2 4 2 3" xfId="5753"/>
    <cellStyle name="Ввод  2 3 4 2 4 2 3 2" xfId="14677"/>
    <cellStyle name="Ввод  2 3 4 2 4 2 4" xfId="7431"/>
    <cellStyle name="Ввод  2 3 4 2 4 2 4 2" xfId="16355"/>
    <cellStyle name="Ввод  2 3 4 2 4 2 5" xfId="9108"/>
    <cellStyle name="Ввод  2 3 4 2 4 2 5 2" xfId="18032"/>
    <cellStyle name="Ввод  2 3 4 2 4 2 6" xfId="11586"/>
    <cellStyle name="Ввод  2 3 4 2 4 2 7" xfId="10161"/>
    <cellStyle name="Ввод  2 3 4 2 4 3" xfId="4130"/>
    <cellStyle name="Ввод  2 3 4 2 4 3 2" xfId="13069"/>
    <cellStyle name="Ввод  2 3 4 2 4 4" xfId="5025"/>
    <cellStyle name="Ввод  2 3 4 2 4 4 2" xfId="13952"/>
    <cellStyle name="Ввод  2 3 4 2 4 5" xfId="6570"/>
    <cellStyle name="Ввод  2 3 4 2 4 5 2" xfId="15494"/>
    <cellStyle name="Ввод  2 3 4 2 4 6" xfId="8248"/>
    <cellStyle name="Ввод  2 3 4 2 4 6 2" xfId="17172"/>
    <cellStyle name="Ввод  2 3 4 2 4 7" xfId="10716"/>
    <cellStyle name="Ввод  2 3 4 2 4 8" xfId="19100"/>
    <cellStyle name="Ввод  2 3 4 2 5" xfId="1677"/>
    <cellStyle name="Ввод  2 3 4 2 5 2" xfId="2553"/>
    <cellStyle name="Ввод  2 3 4 2 5 2 2" xfId="4434"/>
    <cellStyle name="Ввод  2 3 4 2 5 2 2 2" xfId="13372"/>
    <cellStyle name="Ввод  2 3 4 2 5 2 3" xfId="5665"/>
    <cellStyle name="Ввод  2 3 4 2 5 2 3 2" xfId="14589"/>
    <cellStyle name="Ввод  2 3 4 2 5 2 4" xfId="7343"/>
    <cellStyle name="Ввод  2 3 4 2 5 2 4 2" xfId="16267"/>
    <cellStyle name="Ввод  2 3 4 2 5 2 5" xfId="9020"/>
    <cellStyle name="Ввод  2 3 4 2 5 2 5 2" xfId="17944"/>
    <cellStyle name="Ввод  2 3 4 2 5 2 6" xfId="11498"/>
    <cellStyle name="Ввод  2 3 4 2 5 2 7" xfId="10065"/>
    <cellStyle name="Ввод  2 3 4 2 5 3" xfId="3360"/>
    <cellStyle name="Ввод  2 3 4 2 5 3 2" xfId="12305"/>
    <cellStyle name="Ввод  2 3 4 2 5 4" xfId="3440"/>
    <cellStyle name="Ввод  2 3 4 2 5 4 2" xfId="12384"/>
    <cellStyle name="Ввод  2 3 4 2 5 5" xfId="6482"/>
    <cellStyle name="Ввод  2 3 4 2 5 5 2" xfId="15406"/>
    <cellStyle name="Ввод  2 3 4 2 5 6" xfId="8160"/>
    <cellStyle name="Ввод  2 3 4 2 5 6 2" xfId="17084"/>
    <cellStyle name="Ввод  2 3 4 2 5 7" xfId="10628"/>
    <cellStyle name="Ввод  2 3 4 2 5 8" xfId="19438"/>
    <cellStyle name="Ввод  2 3 4 2 6" xfId="1895"/>
    <cellStyle name="Ввод  2 3 4 2 6 2" xfId="2771"/>
    <cellStyle name="Ввод  2 3 4 2 6 2 2" xfId="4540"/>
    <cellStyle name="Ввод  2 3 4 2 6 2 2 2" xfId="13475"/>
    <cellStyle name="Ввод  2 3 4 2 6 2 3" xfId="5883"/>
    <cellStyle name="Ввод  2 3 4 2 6 2 3 2" xfId="14807"/>
    <cellStyle name="Ввод  2 3 4 2 6 2 4" xfId="7561"/>
    <cellStyle name="Ввод  2 3 4 2 6 2 4 2" xfId="16485"/>
    <cellStyle name="Ввод  2 3 4 2 6 2 5" xfId="9238"/>
    <cellStyle name="Ввод  2 3 4 2 6 2 5 2" xfId="18162"/>
    <cellStyle name="Ввод  2 3 4 2 6 2 6" xfId="11716"/>
    <cellStyle name="Ввод  2 3 4 2 6 2 7" xfId="9934"/>
    <cellStyle name="Ввод  2 3 4 2 6 3" xfId="4075"/>
    <cellStyle name="Ввод  2 3 4 2 6 3 2" xfId="13015"/>
    <cellStyle name="Ввод  2 3 4 2 6 4" xfId="4403"/>
    <cellStyle name="Ввод  2 3 4 2 6 4 2" xfId="13341"/>
    <cellStyle name="Ввод  2 3 4 2 6 5" xfId="6700"/>
    <cellStyle name="Ввод  2 3 4 2 6 5 2" xfId="15624"/>
    <cellStyle name="Ввод  2 3 4 2 6 6" xfId="8378"/>
    <cellStyle name="Ввод  2 3 4 2 6 6 2" xfId="17302"/>
    <cellStyle name="Ввод  2 3 4 2 6 7" xfId="10846"/>
    <cellStyle name="Ввод  2 3 4 2 6 8" xfId="19024"/>
    <cellStyle name="Ввод  2 3 4 2 7" xfId="1870"/>
    <cellStyle name="Ввод  2 3 4 2 7 2" xfId="2746"/>
    <cellStyle name="Ввод  2 3 4 2 7 2 2" xfId="4760"/>
    <cellStyle name="Ввод  2 3 4 2 7 2 2 2" xfId="13691"/>
    <cellStyle name="Ввод  2 3 4 2 7 2 3" xfId="5858"/>
    <cellStyle name="Ввод  2 3 4 2 7 2 3 2" xfId="14782"/>
    <cellStyle name="Ввод  2 3 4 2 7 2 4" xfId="7536"/>
    <cellStyle name="Ввод  2 3 4 2 7 2 4 2" xfId="16460"/>
    <cellStyle name="Ввод  2 3 4 2 7 2 5" xfId="9213"/>
    <cellStyle name="Ввод  2 3 4 2 7 2 5 2" xfId="18137"/>
    <cellStyle name="Ввод  2 3 4 2 7 2 6" xfId="11691"/>
    <cellStyle name="Ввод  2 3 4 2 7 2 7" xfId="10000"/>
    <cellStyle name="Ввод  2 3 4 2 7 3" xfId="4991"/>
    <cellStyle name="Ввод  2 3 4 2 7 3 2" xfId="13918"/>
    <cellStyle name="Ввод  2 3 4 2 7 4" xfId="4922"/>
    <cellStyle name="Ввод  2 3 4 2 7 4 2" xfId="13850"/>
    <cellStyle name="Ввод  2 3 4 2 7 5" xfId="6675"/>
    <cellStyle name="Ввод  2 3 4 2 7 5 2" xfId="15599"/>
    <cellStyle name="Ввод  2 3 4 2 7 6" xfId="8353"/>
    <cellStyle name="Ввод  2 3 4 2 7 6 2" xfId="17277"/>
    <cellStyle name="Ввод  2 3 4 2 7 7" xfId="10821"/>
    <cellStyle name="Ввод  2 3 4 2 7 8" xfId="18826"/>
    <cellStyle name="Ввод  2 3 4 2 8" xfId="1894"/>
    <cellStyle name="Ввод  2 3 4 2 8 2" xfId="2770"/>
    <cellStyle name="Ввод  2 3 4 2 8 2 2" xfId="3721"/>
    <cellStyle name="Ввод  2 3 4 2 8 2 2 2" xfId="12661"/>
    <cellStyle name="Ввод  2 3 4 2 8 2 3" xfId="5882"/>
    <cellStyle name="Ввод  2 3 4 2 8 2 3 2" xfId="14806"/>
    <cellStyle name="Ввод  2 3 4 2 8 2 4" xfId="7560"/>
    <cellStyle name="Ввод  2 3 4 2 8 2 4 2" xfId="16484"/>
    <cellStyle name="Ввод  2 3 4 2 8 2 5" xfId="9237"/>
    <cellStyle name="Ввод  2 3 4 2 8 2 5 2" xfId="18161"/>
    <cellStyle name="Ввод  2 3 4 2 8 2 6" xfId="11715"/>
    <cellStyle name="Ввод  2 3 4 2 8 2 7" xfId="10149"/>
    <cellStyle name="Ввод  2 3 4 2 8 3" xfId="4506"/>
    <cellStyle name="Ввод  2 3 4 2 8 3 2" xfId="13441"/>
    <cellStyle name="Ввод  2 3 4 2 8 4" xfId="4261"/>
    <cellStyle name="Ввод  2 3 4 2 8 4 2" xfId="13200"/>
    <cellStyle name="Ввод  2 3 4 2 8 5" xfId="6699"/>
    <cellStyle name="Ввод  2 3 4 2 8 5 2" xfId="15623"/>
    <cellStyle name="Ввод  2 3 4 2 8 6" xfId="8377"/>
    <cellStyle name="Ввод  2 3 4 2 8 6 2" xfId="17301"/>
    <cellStyle name="Ввод  2 3 4 2 8 7" xfId="10845"/>
    <cellStyle name="Ввод  2 3 4 2 8 8" xfId="19477"/>
    <cellStyle name="Ввод  2 3 4 2 9" xfId="1889"/>
    <cellStyle name="Ввод  2 3 4 2 9 2" xfId="2765"/>
    <cellStyle name="Ввод  2 3 4 2 9 2 2" xfId="4400"/>
    <cellStyle name="Ввод  2 3 4 2 9 2 2 2" xfId="13338"/>
    <cellStyle name="Ввод  2 3 4 2 9 2 3" xfId="5877"/>
    <cellStyle name="Ввод  2 3 4 2 9 2 3 2" xfId="14801"/>
    <cellStyle name="Ввод  2 3 4 2 9 2 4" xfId="7555"/>
    <cellStyle name="Ввод  2 3 4 2 9 2 4 2" xfId="16479"/>
    <cellStyle name="Ввод  2 3 4 2 9 2 5" xfId="9232"/>
    <cellStyle name="Ввод  2 3 4 2 9 2 5 2" xfId="18156"/>
    <cellStyle name="Ввод  2 3 4 2 9 2 6" xfId="11710"/>
    <cellStyle name="Ввод  2 3 4 2 9 2 7" xfId="10286"/>
    <cellStyle name="Ввод  2 3 4 2 9 3" xfId="5119"/>
    <cellStyle name="Ввод  2 3 4 2 9 3 2" xfId="14046"/>
    <cellStyle name="Ввод  2 3 4 2 9 4" xfId="4456"/>
    <cellStyle name="Ввод  2 3 4 2 9 4 2" xfId="13393"/>
    <cellStyle name="Ввод  2 3 4 2 9 5" xfId="6694"/>
    <cellStyle name="Ввод  2 3 4 2 9 5 2" xfId="15618"/>
    <cellStyle name="Ввод  2 3 4 2 9 6" xfId="8372"/>
    <cellStyle name="Ввод  2 3 4 2 9 6 2" xfId="17296"/>
    <cellStyle name="Ввод  2 3 4 2 9 7" xfId="10840"/>
    <cellStyle name="Ввод  2 3 4 2 9 8" xfId="19264"/>
    <cellStyle name="Ввод  2 3 5" xfId="1634"/>
    <cellStyle name="Ввод  2 3 5 10" xfId="10585"/>
    <cellStyle name="Ввод  2 3 5 11" xfId="19077"/>
    <cellStyle name="Ввод  2 3 5 2" xfId="2057"/>
    <cellStyle name="Ввод  2 3 5 2 2" xfId="2933"/>
    <cellStyle name="Ввод  2 3 5 2 2 2" xfId="4443"/>
    <cellStyle name="Ввод  2 3 5 2 2 2 2" xfId="13380"/>
    <cellStyle name="Ввод  2 3 5 2 2 3" xfId="6045"/>
    <cellStyle name="Ввод  2 3 5 2 2 3 2" xfId="14969"/>
    <cellStyle name="Ввод  2 3 5 2 2 4" xfId="7723"/>
    <cellStyle name="Ввод  2 3 5 2 2 4 2" xfId="16647"/>
    <cellStyle name="Ввод  2 3 5 2 2 5" xfId="9400"/>
    <cellStyle name="Ввод  2 3 5 2 2 5 2" xfId="18324"/>
    <cellStyle name="Ввод  2 3 5 2 2 6" xfId="11878"/>
    <cellStyle name="Ввод  2 3 5 2 2 7" xfId="12313"/>
    <cellStyle name="Ввод  2 3 5 2 3" xfId="4634"/>
    <cellStyle name="Ввод  2 3 5 2 3 2" xfId="13567"/>
    <cellStyle name="Ввод  2 3 5 2 4" xfId="4256"/>
    <cellStyle name="Ввод  2 3 5 2 4 2" xfId="13195"/>
    <cellStyle name="Ввод  2 3 5 2 5" xfId="6862"/>
    <cellStyle name="Ввод  2 3 5 2 5 2" xfId="15786"/>
    <cellStyle name="Ввод  2 3 5 2 6" xfId="8540"/>
    <cellStyle name="Ввод  2 3 5 2 6 2" xfId="17464"/>
    <cellStyle name="Ввод  2 3 5 2 7" xfId="11008"/>
    <cellStyle name="Ввод  2 3 5 2 8" xfId="19090"/>
    <cellStyle name="Ввод  2 3 5 3" xfId="2143"/>
    <cellStyle name="Ввод  2 3 5 3 2" xfId="3019"/>
    <cellStyle name="Ввод  2 3 5 3 2 2" xfId="4278"/>
    <cellStyle name="Ввод  2 3 5 3 2 2 2" xfId="13217"/>
    <cellStyle name="Ввод  2 3 5 3 2 3" xfId="6131"/>
    <cellStyle name="Ввод  2 3 5 3 2 3 2" xfId="15055"/>
    <cellStyle name="Ввод  2 3 5 3 2 4" xfId="7809"/>
    <cellStyle name="Ввод  2 3 5 3 2 4 2" xfId="16733"/>
    <cellStyle name="Ввод  2 3 5 3 2 5" xfId="9486"/>
    <cellStyle name="Ввод  2 3 5 3 2 5 2" xfId="18410"/>
    <cellStyle name="Ввод  2 3 5 3 2 6" xfId="11964"/>
    <cellStyle name="Ввод  2 3 5 3 2 7" xfId="9907"/>
    <cellStyle name="Ввод  2 3 5 3 3" xfId="5086"/>
    <cellStyle name="Ввод  2 3 5 3 3 2" xfId="14013"/>
    <cellStyle name="Ввод  2 3 5 3 4" xfId="5269"/>
    <cellStyle name="Ввод  2 3 5 3 4 2" xfId="14193"/>
    <cellStyle name="Ввод  2 3 5 3 5" xfId="6948"/>
    <cellStyle name="Ввод  2 3 5 3 5 2" xfId="15872"/>
    <cellStyle name="Ввод  2 3 5 3 6" xfId="8626"/>
    <cellStyle name="Ввод  2 3 5 3 6 2" xfId="17550"/>
    <cellStyle name="Ввод  2 3 5 3 7" xfId="11094"/>
    <cellStyle name="Ввод  2 3 5 3 8" xfId="19420"/>
    <cellStyle name="Ввод  2 3 5 4" xfId="2229"/>
    <cellStyle name="Ввод  2 3 5 4 2" xfId="3105"/>
    <cellStyle name="Ввод  2 3 5 4 2 2" xfId="4363"/>
    <cellStyle name="Ввод  2 3 5 4 2 2 2" xfId="13302"/>
    <cellStyle name="Ввод  2 3 5 4 2 3" xfId="6217"/>
    <cellStyle name="Ввод  2 3 5 4 2 3 2" xfId="15141"/>
    <cellStyle name="Ввод  2 3 5 4 2 4" xfId="7895"/>
    <cellStyle name="Ввод  2 3 5 4 2 4 2" xfId="16819"/>
    <cellStyle name="Ввод  2 3 5 4 2 5" xfId="9572"/>
    <cellStyle name="Ввод  2 3 5 4 2 5 2" xfId="18496"/>
    <cellStyle name="Ввод  2 3 5 4 2 6" xfId="12050"/>
    <cellStyle name="Ввод  2 3 5 4 2 7" xfId="247"/>
    <cellStyle name="Ввод  2 3 5 4 3" xfId="4297"/>
    <cellStyle name="Ввод  2 3 5 4 3 2" xfId="13236"/>
    <cellStyle name="Ввод  2 3 5 4 4" xfId="5355"/>
    <cellStyle name="Ввод  2 3 5 4 4 2" xfId="14279"/>
    <cellStyle name="Ввод  2 3 5 4 5" xfId="7034"/>
    <cellStyle name="Ввод  2 3 5 4 5 2" xfId="15958"/>
    <cellStyle name="Ввод  2 3 5 4 6" xfId="8712"/>
    <cellStyle name="Ввод  2 3 5 4 6 2" xfId="17636"/>
    <cellStyle name="Ввод  2 3 5 4 7" xfId="11180"/>
    <cellStyle name="Ввод  2 3 5 4 8" xfId="19575"/>
    <cellStyle name="Ввод  2 3 5 5" xfId="2510"/>
    <cellStyle name="Ввод  2 3 5 5 2" xfId="4116"/>
    <cellStyle name="Ввод  2 3 5 5 2 2" xfId="13056"/>
    <cellStyle name="Ввод  2 3 5 5 3" xfId="5622"/>
    <cellStyle name="Ввод  2 3 5 5 3 2" xfId="14546"/>
    <cellStyle name="Ввод  2 3 5 5 4" xfId="7300"/>
    <cellStyle name="Ввод  2 3 5 5 4 2" xfId="16224"/>
    <cellStyle name="Ввод  2 3 5 5 5" xfId="8977"/>
    <cellStyle name="Ввод  2 3 5 5 5 2" xfId="17901"/>
    <cellStyle name="Ввод  2 3 5 5 6" xfId="11455"/>
    <cellStyle name="Ввод  2 3 5 5 7" xfId="19381"/>
    <cellStyle name="Ввод  2 3 5 6" xfId="5150"/>
    <cellStyle name="Ввод  2 3 5 6 2" xfId="14074"/>
    <cellStyle name="Ввод  2 3 5 7" xfId="4659"/>
    <cellStyle name="Ввод  2 3 5 7 2" xfId="13592"/>
    <cellStyle name="Ввод  2 3 5 8" xfId="6439"/>
    <cellStyle name="Ввод  2 3 5 8 2" xfId="15363"/>
    <cellStyle name="Ввод  2 3 5 9" xfId="8117"/>
    <cellStyle name="Ввод  2 3 5 9 2" xfId="17041"/>
    <cellStyle name="Ввод  2 3 6" xfId="1695"/>
    <cellStyle name="Ввод  2 3 6 10" xfId="10646"/>
    <cellStyle name="Ввод  2 3 6 11" xfId="19112"/>
    <cellStyle name="Ввод  2 3 6 2" xfId="2138"/>
    <cellStyle name="Ввод  2 3 6 2 2" xfId="3014"/>
    <cellStyle name="Ввод  2 3 6 2 2 2" xfId="5037"/>
    <cellStyle name="Ввод  2 3 6 2 2 2 2" xfId="13964"/>
    <cellStyle name="Ввод  2 3 6 2 2 3" xfId="6126"/>
    <cellStyle name="Ввод  2 3 6 2 2 3 2" xfId="15050"/>
    <cellStyle name="Ввод  2 3 6 2 2 4" xfId="7804"/>
    <cellStyle name="Ввод  2 3 6 2 2 4 2" xfId="16728"/>
    <cellStyle name="Ввод  2 3 6 2 2 5" xfId="9481"/>
    <cellStyle name="Ввод  2 3 6 2 2 5 2" xfId="18405"/>
    <cellStyle name="Ввод  2 3 6 2 2 6" xfId="11959"/>
    <cellStyle name="Ввод  2 3 6 2 2 7" xfId="18795"/>
    <cellStyle name="Ввод  2 3 6 2 3" xfId="4120"/>
    <cellStyle name="Ввод  2 3 6 2 3 2" xfId="13060"/>
    <cellStyle name="Ввод  2 3 6 2 4" xfId="5264"/>
    <cellStyle name="Ввод  2 3 6 2 4 2" xfId="14188"/>
    <cellStyle name="Ввод  2 3 6 2 5" xfId="6943"/>
    <cellStyle name="Ввод  2 3 6 2 5 2" xfId="15867"/>
    <cellStyle name="Ввод  2 3 6 2 6" xfId="8621"/>
    <cellStyle name="Ввод  2 3 6 2 6 2" xfId="17545"/>
    <cellStyle name="Ввод  2 3 6 2 7" xfId="11089"/>
    <cellStyle name="Ввод  2 3 6 2 8" xfId="19038"/>
    <cellStyle name="Ввод  2 3 6 3" xfId="2224"/>
    <cellStyle name="Ввод  2 3 6 3 2" xfId="3100"/>
    <cellStyle name="Ввод  2 3 6 3 2 2" xfId="4722"/>
    <cellStyle name="Ввод  2 3 6 3 2 2 2" xfId="13655"/>
    <cellStyle name="Ввод  2 3 6 3 2 3" xfId="6212"/>
    <cellStyle name="Ввод  2 3 6 3 2 3 2" xfId="15136"/>
    <cellStyle name="Ввод  2 3 6 3 2 4" xfId="7890"/>
    <cellStyle name="Ввод  2 3 6 3 2 4 2" xfId="16814"/>
    <cellStyle name="Ввод  2 3 6 3 2 5" xfId="9567"/>
    <cellStyle name="Ввод  2 3 6 3 2 5 2" xfId="18491"/>
    <cellStyle name="Ввод  2 3 6 3 2 6" xfId="12045"/>
    <cellStyle name="Ввод  2 3 6 3 2 7" xfId="241"/>
    <cellStyle name="Ввод  2 3 6 3 3" xfId="3666"/>
    <cellStyle name="Ввод  2 3 6 3 3 2" xfId="12607"/>
    <cellStyle name="Ввод  2 3 6 3 4" xfId="5350"/>
    <cellStyle name="Ввод  2 3 6 3 4 2" xfId="14274"/>
    <cellStyle name="Ввод  2 3 6 3 5" xfId="7029"/>
    <cellStyle name="Ввод  2 3 6 3 5 2" xfId="15953"/>
    <cellStyle name="Ввод  2 3 6 3 6" xfId="8707"/>
    <cellStyle name="Ввод  2 3 6 3 6 2" xfId="17631"/>
    <cellStyle name="Ввод  2 3 6 3 7" xfId="11175"/>
    <cellStyle name="Ввод  2 3 6 3 8" xfId="19064"/>
    <cellStyle name="Ввод  2 3 6 4" xfId="2310"/>
    <cellStyle name="Ввод  2 3 6 4 2" xfId="3186"/>
    <cellStyle name="Ввод  2 3 6 4 2 2" xfId="4747"/>
    <cellStyle name="Ввод  2 3 6 4 2 2 2" xfId="13678"/>
    <cellStyle name="Ввод  2 3 6 4 2 3" xfId="6298"/>
    <cellStyle name="Ввод  2 3 6 4 2 3 2" xfId="15222"/>
    <cellStyle name="Ввод  2 3 6 4 2 4" xfId="7976"/>
    <cellStyle name="Ввод  2 3 6 4 2 4 2" xfId="16900"/>
    <cellStyle name="Ввод  2 3 6 4 2 5" xfId="9653"/>
    <cellStyle name="Ввод  2 3 6 4 2 5 2" xfId="18577"/>
    <cellStyle name="Ввод  2 3 6 4 2 6" xfId="12131"/>
    <cellStyle name="Ввод  2 3 6 4 2 7" xfId="10554"/>
    <cellStyle name="Ввод  2 3 6 4 3" xfId="5161"/>
    <cellStyle name="Ввод  2 3 6 4 3 2" xfId="14085"/>
    <cellStyle name="Ввод  2 3 6 4 4" xfId="5436"/>
    <cellStyle name="Ввод  2 3 6 4 4 2" xfId="14360"/>
    <cellStyle name="Ввод  2 3 6 4 5" xfId="7115"/>
    <cellStyle name="Ввод  2 3 6 4 5 2" xfId="16039"/>
    <cellStyle name="Ввод  2 3 6 4 6" xfId="8793"/>
    <cellStyle name="Ввод  2 3 6 4 6 2" xfId="17717"/>
    <cellStyle name="Ввод  2 3 6 4 7" xfId="11261"/>
    <cellStyle name="Ввод  2 3 6 4 8" xfId="18877"/>
    <cellStyle name="Ввод  2 3 6 5" xfId="2571"/>
    <cellStyle name="Ввод  2 3 6 5 2" xfId="4234"/>
    <cellStyle name="Ввод  2 3 6 5 2 2" xfId="13173"/>
    <cellStyle name="Ввод  2 3 6 5 3" xfId="5683"/>
    <cellStyle name="Ввод  2 3 6 5 3 2" xfId="14607"/>
    <cellStyle name="Ввод  2 3 6 5 4" xfId="7361"/>
    <cellStyle name="Ввод  2 3 6 5 4 2" xfId="16285"/>
    <cellStyle name="Ввод  2 3 6 5 5" xfId="9038"/>
    <cellStyle name="Ввод  2 3 6 5 5 2" xfId="17962"/>
    <cellStyle name="Ввод  2 3 6 5 6" xfId="11516"/>
    <cellStyle name="Ввод  2 3 6 5 7" xfId="10542"/>
    <cellStyle name="Ввод  2 3 6 6" xfId="4499"/>
    <cellStyle name="Ввод  2 3 6 6 2" xfId="13435"/>
    <cellStyle name="Ввод  2 3 6 7" xfId="4142"/>
    <cellStyle name="Ввод  2 3 6 7 2" xfId="13081"/>
    <cellStyle name="Ввод  2 3 6 8" xfId="6500"/>
    <cellStyle name="Ввод  2 3 6 8 2" xfId="15424"/>
    <cellStyle name="Ввод  2 3 6 9" xfId="8178"/>
    <cellStyle name="Ввод  2 3 6 9 2" xfId="17102"/>
    <cellStyle name="Ввод  2 3 7" xfId="1768"/>
    <cellStyle name="Ввод  2 3 7 2" xfId="2644"/>
    <cellStyle name="Ввод  2 3 7 2 2" xfId="3731"/>
    <cellStyle name="Ввод  2 3 7 2 2 2" xfId="12671"/>
    <cellStyle name="Ввод  2 3 7 2 3" xfId="5756"/>
    <cellStyle name="Ввод  2 3 7 2 3 2" xfId="14680"/>
    <cellStyle name="Ввод  2 3 7 2 4" xfId="7434"/>
    <cellStyle name="Ввод  2 3 7 2 4 2" xfId="16358"/>
    <cellStyle name="Ввод  2 3 7 2 5" xfId="9111"/>
    <cellStyle name="Ввод  2 3 7 2 5 2" xfId="18035"/>
    <cellStyle name="Ввод  2 3 7 2 6" xfId="11589"/>
    <cellStyle name="Ввод  2 3 7 2 7" xfId="10252"/>
    <cellStyle name="Ввод  2 3 7 3" xfId="3651"/>
    <cellStyle name="Ввод  2 3 7 3 2" xfId="12592"/>
    <cellStyle name="Ввод  2 3 7 4" xfId="4520"/>
    <cellStyle name="Ввод  2 3 7 4 2" xfId="13455"/>
    <cellStyle name="Ввод  2 3 7 5" xfId="6573"/>
    <cellStyle name="Ввод  2 3 7 5 2" xfId="15497"/>
    <cellStyle name="Ввод  2 3 7 6" xfId="8251"/>
    <cellStyle name="Ввод  2 3 7 6 2" xfId="17175"/>
    <cellStyle name="Ввод  2 3 7 7" xfId="10719"/>
    <cellStyle name="Ввод  2 3 7 8" xfId="18909"/>
    <cellStyle name="Ввод  2 3 8" xfId="1699"/>
    <cellStyle name="Ввод  2 3 8 2" xfId="2575"/>
    <cellStyle name="Ввод  2 3 8 2 2" xfId="3538"/>
    <cellStyle name="Ввод  2 3 8 2 2 2" xfId="12480"/>
    <cellStyle name="Ввод  2 3 8 2 3" xfId="5687"/>
    <cellStyle name="Ввод  2 3 8 2 3 2" xfId="14611"/>
    <cellStyle name="Ввод  2 3 8 2 4" xfId="7365"/>
    <cellStyle name="Ввод  2 3 8 2 4 2" xfId="16289"/>
    <cellStyle name="Ввод  2 3 8 2 5" xfId="9042"/>
    <cellStyle name="Ввод  2 3 8 2 5 2" xfId="17966"/>
    <cellStyle name="Ввод  2 3 8 2 6" xfId="11520"/>
    <cellStyle name="Ввод  2 3 8 2 7" xfId="9936"/>
    <cellStyle name="Ввод  2 3 8 3" xfId="3467"/>
    <cellStyle name="Ввод  2 3 8 3 2" xfId="12411"/>
    <cellStyle name="Ввод  2 3 8 4" xfId="4789"/>
    <cellStyle name="Ввод  2 3 8 4 2" xfId="13719"/>
    <cellStyle name="Ввод  2 3 8 5" xfId="6504"/>
    <cellStyle name="Ввод  2 3 8 5 2" xfId="15428"/>
    <cellStyle name="Ввод  2 3 8 6" xfId="8182"/>
    <cellStyle name="Ввод  2 3 8 6 2" xfId="17106"/>
    <cellStyle name="Ввод  2 3 8 7" xfId="10650"/>
    <cellStyle name="Ввод  2 3 8 8" xfId="19241"/>
    <cellStyle name="Ввод  2 3 9" xfId="1911"/>
    <cellStyle name="Ввод  2 3 9 2" xfId="2787"/>
    <cellStyle name="Ввод  2 3 9 2 2" xfId="4935"/>
    <cellStyle name="Ввод  2 3 9 2 2 2" xfId="13863"/>
    <cellStyle name="Ввод  2 3 9 2 3" xfId="5899"/>
    <cellStyle name="Ввод  2 3 9 2 3 2" xfId="14823"/>
    <cellStyle name="Ввод  2 3 9 2 4" xfId="7577"/>
    <cellStyle name="Ввод  2 3 9 2 4 2" xfId="16501"/>
    <cellStyle name="Ввод  2 3 9 2 5" xfId="9254"/>
    <cellStyle name="Ввод  2 3 9 2 5 2" xfId="18178"/>
    <cellStyle name="Ввод  2 3 9 2 6" xfId="11732"/>
    <cellStyle name="Ввод  2 3 9 2 7" xfId="10201"/>
    <cellStyle name="Ввод  2 3 9 3" xfId="4803"/>
    <cellStyle name="Ввод  2 3 9 3 2" xfId="13733"/>
    <cellStyle name="Ввод  2 3 9 4" xfId="4165"/>
    <cellStyle name="Ввод  2 3 9 4 2" xfId="13104"/>
    <cellStyle name="Ввод  2 3 9 5" xfId="6716"/>
    <cellStyle name="Ввод  2 3 9 5 2" xfId="15640"/>
    <cellStyle name="Ввод  2 3 9 6" xfId="8394"/>
    <cellStyle name="Ввод  2 3 9 6 2" xfId="17318"/>
    <cellStyle name="Ввод  2 3 9 7" xfId="10862"/>
    <cellStyle name="Ввод  2 3 9 8" xfId="18875"/>
    <cellStyle name="Ввод  2 4" xfId="532"/>
    <cellStyle name="Ввод  2 4 2" xfId="1084"/>
    <cellStyle name="Ввод  2 4 2 10" xfId="1998"/>
    <cellStyle name="Ввод  2 4 2 10 2" xfId="2874"/>
    <cellStyle name="Ввод  2 4 2 10 2 2" xfId="4816"/>
    <cellStyle name="Ввод  2 4 2 10 2 2 2" xfId="13746"/>
    <cellStyle name="Ввод  2 4 2 10 2 3" xfId="5986"/>
    <cellStyle name="Ввод  2 4 2 10 2 3 2" xfId="14910"/>
    <cellStyle name="Ввод  2 4 2 10 2 4" xfId="7664"/>
    <cellStyle name="Ввод  2 4 2 10 2 4 2" xfId="16588"/>
    <cellStyle name="Ввод  2 4 2 10 2 5" xfId="9341"/>
    <cellStyle name="Ввод  2 4 2 10 2 5 2" xfId="18265"/>
    <cellStyle name="Ввод  2 4 2 10 2 6" xfId="11819"/>
    <cellStyle name="Ввод  2 4 2 10 2 7" xfId="10514"/>
    <cellStyle name="Ввод  2 4 2 10 3" xfId="4103"/>
    <cellStyle name="Ввод  2 4 2 10 3 2" xfId="13043"/>
    <cellStyle name="Ввод  2 4 2 10 4" xfId="3645"/>
    <cellStyle name="Ввод  2 4 2 10 4 2" xfId="12586"/>
    <cellStyle name="Ввод  2 4 2 10 5" xfId="6803"/>
    <cellStyle name="Ввод  2 4 2 10 5 2" xfId="15727"/>
    <cellStyle name="Ввод  2 4 2 10 6" xfId="8481"/>
    <cellStyle name="Ввод  2 4 2 10 6 2" xfId="17405"/>
    <cellStyle name="Ввод  2 4 2 10 7" xfId="10949"/>
    <cellStyle name="Ввод  2 4 2 10 8" xfId="19449"/>
    <cellStyle name="Ввод  2 4 2 11" xfId="2035"/>
    <cellStyle name="Ввод  2 4 2 11 2" xfId="2911"/>
    <cellStyle name="Ввод  2 4 2 11 2 2" xfId="3410"/>
    <cellStyle name="Ввод  2 4 2 11 2 2 2" xfId="12354"/>
    <cellStyle name="Ввод  2 4 2 11 2 3" xfId="6023"/>
    <cellStyle name="Ввод  2 4 2 11 2 3 2" xfId="14947"/>
    <cellStyle name="Ввод  2 4 2 11 2 4" xfId="7701"/>
    <cellStyle name="Ввод  2 4 2 11 2 4 2" xfId="16625"/>
    <cellStyle name="Ввод  2 4 2 11 2 5" xfId="9378"/>
    <cellStyle name="Ввод  2 4 2 11 2 5 2" xfId="18302"/>
    <cellStyle name="Ввод  2 4 2 11 2 6" xfId="11856"/>
    <cellStyle name="Ввод  2 4 2 11 2 7" xfId="11270"/>
    <cellStyle name="Ввод  2 4 2 11 3" xfId="4303"/>
    <cellStyle name="Ввод  2 4 2 11 3 2" xfId="13242"/>
    <cellStyle name="Ввод  2 4 2 11 4" xfId="3713"/>
    <cellStyle name="Ввод  2 4 2 11 4 2" xfId="12653"/>
    <cellStyle name="Ввод  2 4 2 11 5" xfId="6840"/>
    <cellStyle name="Ввод  2 4 2 11 5 2" xfId="15764"/>
    <cellStyle name="Ввод  2 4 2 11 6" xfId="8518"/>
    <cellStyle name="Ввод  2 4 2 11 6 2" xfId="17442"/>
    <cellStyle name="Ввод  2 4 2 11 7" xfId="10986"/>
    <cellStyle name="Ввод  2 4 2 11 8" xfId="18949"/>
    <cellStyle name="Ввод  2 4 2 12" xfId="2351"/>
    <cellStyle name="Ввод  2 4 2 12 2" xfId="3213"/>
    <cellStyle name="Ввод  2 4 2 12 2 2" xfId="4777"/>
    <cellStyle name="Ввод  2 4 2 12 2 2 2" xfId="13707"/>
    <cellStyle name="Ввод  2 4 2 12 2 3" xfId="6325"/>
    <cellStyle name="Ввод  2 4 2 12 2 3 2" xfId="15249"/>
    <cellStyle name="Ввод  2 4 2 12 2 4" xfId="8003"/>
    <cellStyle name="Ввод  2 4 2 12 2 4 2" xfId="16927"/>
    <cellStyle name="Ввод  2 4 2 12 2 5" xfId="9680"/>
    <cellStyle name="Ввод  2 4 2 12 2 5 2" xfId="18604"/>
    <cellStyle name="Ввод  2 4 2 12 2 6" xfId="12158"/>
    <cellStyle name="Ввод  2 4 2 12 2 7" xfId="10537"/>
    <cellStyle name="Ввод  2 4 2 12 3" xfId="4966"/>
    <cellStyle name="Ввод  2 4 2 12 3 2" xfId="13893"/>
    <cellStyle name="Ввод  2 4 2 12 4" xfId="5465"/>
    <cellStyle name="Ввод  2 4 2 12 4 2" xfId="14389"/>
    <cellStyle name="Ввод  2 4 2 12 5" xfId="7143"/>
    <cellStyle name="Ввод  2 4 2 12 5 2" xfId="16067"/>
    <cellStyle name="Ввод  2 4 2 12 6" xfId="8820"/>
    <cellStyle name="Ввод  2 4 2 12 6 2" xfId="17744"/>
    <cellStyle name="Ввод  2 4 2 12 7" xfId="11297"/>
    <cellStyle name="Ввод  2 4 2 12 8" xfId="19048"/>
    <cellStyle name="Ввод  2 4 2 13" xfId="2408"/>
    <cellStyle name="Ввод  2 4 2 13 2" xfId="3268"/>
    <cellStyle name="Ввод  2 4 2 13 2 2" xfId="4012"/>
    <cellStyle name="Ввод  2 4 2 13 2 2 2" xfId="12952"/>
    <cellStyle name="Ввод  2 4 2 13 2 3" xfId="6380"/>
    <cellStyle name="Ввод  2 4 2 13 2 3 2" xfId="15304"/>
    <cellStyle name="Ввод  2 4 2 13 2 4" xfId="8058"/>
    <cellStyle name="Ввод  2 4 2 13 2 4 2" xfId="16982"/>
    <cellStyle name="Ввод  2 4 2 13 2 5" xfId="9735"/>
    <cellStyle name="Ввод  2 4 2 13 2 5 2" xfId="18659"/>
    <cellStyle name="Ввод  2 4 2 13 2 6" xfId="12213"/>
    <cellStyle name="Ввод  2 4 2 13 2 7" xfId="10456"/>
    <cellStyle name="Ввод  2 4 2 13 3" xfId="4347"/>
    <cellStyle name="Ввод  2 4 2 13 3 2" xfId="13286"/>
    <cellStyle name="Ввод  2 4 2 13 4" xfId="5520"/>
    <cellStyle name="Ввод  2 4 2 13 4 2" xfId="14444"/>
    <cellStyle name="Ввод  2 4 2 13 5" xfId="7198"/>
    <cellStyle name="Ввод  2 4 2 13 5 2" xfId="16122"/>
    <cellStyle name="Ввод  2 4 2 13 6" xfId="8875"/>
    <cellStyle name="Ввод  2 4 2 13 6 2" xfId="17799"/>
    <cellStyle name="Ввод  2 4 2 13 7" xfId="11353"/>
    <cellStyle name="Ввод  2 4 2 13 8" xfId="19150"/>
    <cellStyle name="Ввод  2 4 2 14" xfId="2470"/>
    <cellStyle name="Ввод  2 4 2 14 2" xfId="3304"/>
    <cellStyle name="Ввод  2 4 2 14 2 2" xfId="5185"/>
    <cellStyle name="Ввод  2 4 2 14 2 2 2" xfId="14109"/>
    <cellStyle name="Ввод  2 4 2 14 2 3" xfId="6416"/>
    <cellStyle name="Ввод  2 4 2 14 2 3 2" xfId="15340"/>
    <cellStyle name="Ввод  2 4 2 14 2 4" xfId="8094"/>
    <cellStyle name="Ввод  2 4 2 14 2 4 2" xfId="17018"/>
    <cellStyle name="Ввод  2 4 2 14 2 5" xfId="9771"/>
    <cellStyle name="Ввод  2 4 2 14 2 5 2" xfId="18695"/>
    <cellStyle name="Ввод  2 4 2 14 2 6" xfId="12249"/>
    <cellStyle name="Ввод  2 4 2 14 2 7" xfId="19707"/>
    <cellStyle name="Ввод  2 4 2 14 3" xfId="3987"/>
    <cellStyle name="Ввод  2 4 2 14 3 2" xfId="12927"/>
    <cellStyle name="Ввод  2 4 2 14 4" xfId="5582"/>
    <cellStyle name="Ввод  2 4 2 14 4 2" xfId="14506"/>
    <cellStyle name="Ввод  2 4 2 14 5" xfId="7260"/>
    <cellStyle name="Ввод  2 4 2 14 5 2" xfId="16184"/>
    <cellStyle name="Ввод  2 4 2 14 6" xfId="8937"/>
    <cellStyle name="Ввод  2 4 2 14 6 2" xfId="17861"/>
    <cellStyle name="Ввод  2 4 2 14 7" xfId="11415"/>
    <cellStyle name="Ввод  2 4 2 14 8" xfId="19456"/>
    <cellStyle name="Ввод  2 4 2 15" xfId="2414"/>
    <cellStyle name="Ввод  2 4 2 15 2" xfId="3806"/>
    <cellStyle name="Ввод  2 4 2 15 2 2" xfId="12746"/>
    <cellStyle name="Ввод  2 4 2 15 3" xfId="5526"/>
    <cellStyle name="Ввод  2 4 2 15 3 2" xfId="14450"/>
    <cellStyle name="Ввод  2 4 2 15 4" xfId="7204"/>
    <cellStyle name="Ввод  2 4 2 15 4 2" xfId="16128"/>
    <cellStyle name="Ввод  2 4 2 15 5" xfId="8881"/>
    <cellStyle name="Ввод  2 4 2 15 5 2" xfId="17805"/>
    <cellStyle name="Ввод  2 4 2 15 6" xfId="11359"/>
    <cellStyle name="Ввод  2 4 2 15 7" xfId="19345"/>
    <cellStyle name="Ввод  2 4 2 16" xfId="3347"/>
    <cellStyle name="Ввод  2 4 2 16 2" xfId="12292"/>
    <cellStyle name="Ввод  2 4 2 17" xfId="5097"/>
    <cellStyle name="Ввод  2 4 2 17 2" xfId="14024"/>
    <cellStyle name="Ввод  2 4 2 18" xfId="4478"/>
    <cellStyle name="Ввод  2 4 2 18 2" xfId="13414"/>
    <cellStyle name="Ввод  2 4 2 19" xfId="3923"/>
    <cellStyle name="Ввод  2 4 2 19 2" xfId="12863"/>
    <cellStyle name="Ввод  2 4 2 2" xfId="1734"/>
    <cellStyle name="Ввод  2 4 2 2 10" xfId="10685"/>
    <cellStyle name="Ввод  2 4 2 2 11" xfId="19168"/>
    <cellStyle name="Ввод  2 4 2 2 2" xfId="2108"/>
    <cellStyle name="Ввод  2 4 2 2 2 2" xfId="2984"/>
    <cellStyle name="Ввод  2 4 2 2 2 2 2" xfId="3929"/>
    <cellStyle name="Ввод  2 4 2 2 2 2 2 2" xfId="12869"/>
    <cellStyle name="Ввод  2 4 2 2 2 2 3" xfId="6096"/>
    <cellStyle name="Ввод  2 4 2 2 2 2 3 2" xfId="15020"/>
    <cellStyle name="Ввод  2 4 2 2 2 2 4" xfId="7774"/>
    <cellStyle name="Ввод  2 4 2 2 2 2 4 2" xfId="16698"/>
    <cellStyle name="Ввод  2 4 2 2 2 2 5" xfId="9451"/>
    <cellStyle name="Ввод  2 4 2 2 2 2 5 2" xfId="18375"/>
    <cellStyle name="Ввод  2 4 2 2 2 2 6" xfId="11929"/>
    <cellStyle name="Ввод  2 4 2 2 2 2 7" xfId="10431"/>
    <cellStyle name="Ввод  2 4 2 2 2 3" xfId="4494"/>
    <cellStyle name="Ввод  2 4 2 2 2 3 2" xfId="13430"/>
    <cellStyle name="Ввод  2 4 2 2 2 4" xfId="5234"/>
    <cellStyle name="Ввод  2 4 2 2 2 4 2" xfId="14158"/>
    <cellStyle name="Ввод  2 4 2 2 2 5" xfId="6913"/>
    <cellStyle name="Ввод  2 4 2 2 2 5 2" xfId="15837"/>
    <cellStyle name="Ввод  2 4 2 2 2 6" xfId="8591"/>
    <cellStyle name="Ввод  2 4 2 2 2 6 2" xfId="17515"/>
    <cellStyle name="Ввод  2 4 2 2 2 7" xfId="11059"/>
    <cellStyle name="Ввод  2 4 2 2 2 8" xfId="19435"/>
    <cellStyle name="Ввод  2 4 2 2 3" xfId="2194"/>
    <cellStyle name="Ввод  2 4 2 2 3 2" xfId="3070"/>
    <cellStyle name="Ввод  2 4 2 2 3 2 2" xfId="3578"/>
    <cellStyle name="Ввод  2 4 2 2 3 2 2 2" xfId="12520"/>
    <cellStyle name="Ввод  2 4 2 2 3 2 3" xfId="6182"/>
    <cellStyle name="Ввод  2 4 2 2 3 2 3 2" xfId="15106"/>
    <cellStyle name="Ввод  2 4 2 2 3 2 4" xfId="7860"/>
    <cellStyle name="Ввод  2 4 2 2 3 2 4 2" xfId="16784"/>
    <cellStyle name="Ввод  2 4 2 2 3 2 5" xfId="9537"/>
    <cellStyle name="Ввод  2 4 2 2 3 2 5 2" xfId="18461"/>
    <cellStyle name="Ввод  2 4 2 2 3 2 6" xfId="12015"/>
    <cellStyle name="Ввод  2 4 2 2 3 2 7" xfId="10407"/>
    <cellStyle name="Ввод  2 4 2 2 3 3" xfId="3570"/>
    <cellStyle name="Ввод  2 4 2 2 3 3 2" xfId="12512"/>
    <cellStyle name="Ввод  2 4 2 2 3 4" xfId="5320"/>
    <cellStyle name="Ввод  2 4 2 2 3 4 2" xfId="14244"/>
    <cellStyle name="Ввод  2 4 2 2 3 5" xfId="6999"/>
    <cellStyle name="Ввод  2 4 2 2 3 5 2" xfId="15923"/>
    <cellStyle name="Ввод  2 4 2 2 3 6" xfId="8677"/>
    <cellStyle name="Ввод  2 4 2 2 3 6 2" xfId="17601"/>
    <cellStyle name="Ввод  2 4 2 2 3 7" xfId="11145"/>
    <cellStyle name="Ввод  2 4 2 2 3 8" xfId="19693"/>
    <cellStyle name="Ввод  2 4 2 2 4" xfId="2280"/>
    <cellStyle name="Ввод  2 4 2 2 4 2" xfId="3156"/>
    <cellStyle name="Ввод  2 4 2 2 4 2 2" xfId="4699"/>
    <cellStyle name="Ввод  2 4 2 2 4 2 2 2" xfId="13632"/>
    <cellStyle name="Ввод  2 4 2 2 4 2 3" xfId="6268"/>
    <cellStyle name="Ввод  2 4 2 2 4 2 3 2" xfId="15192"/>
    <cellStyle name="Ввод  2 4 2 2 4 2 4" xfId="7946"/>
    <cellStyle name="Ввод  2 4 2 2 4 2 4 2" xfId="16870"/>
    <cellStyle name="Ввод  2 4 2 2 4 2 5" xfId="9623"/>
    <cellStyle name="Ввод  2 4 2 2 4 2 5 2" xfId="18547"/>
    <cellStyle name="Ввод  2 4 2 2 4 2 6" xfId="12101"/>
    <cellStyle name="Ввод  2 4 2 2 4 2 7" xfId="9850"/>
    <cellStyle name="Ввод  2 4 2 2 4 3" xfId="4476"/>
    <cellStyle name="Ввод  2 4 2 2 4 3 2" xfId="13412"/>
    <cellStyle name="Ввод  2 4 2 2 4 4" xfId="5406"/>
    <cellStyle name="Ввод  2 4 2 2 4 4 2" xfId="14330"/>
    <cellStyle name="Ввод  2 4 2 2 4 5" xfId="7085"/>
    <cellStyle name="Ввод  2 4 2 2 4 5 2" xfId="16009"/>
    <cellStyle name="Ввод  2 4 2 2 4 6" xfId="8763"/>
    <cellStyle name="Ввод  2 4 2 2 4 6 2" xfId="17687"/>
    <cellStyle name="Ввод  2 4 2 2 4 7" xfId="11231"/>
    <cellStyle name="Ввод  2 4 2 2 4 8" xfId="19486"/>
    <cellStyle name="Ввод  2 4 2 2 5" xfId="2610"/>
    <cellStyle name="Ввод  2 4 2 2 5 2" xfId="4822"/>
    <cellStyle name="Ввод  2 4 2 2 5 2 2" xfId="13752"/>
    <cellStyle name="Ввод  2 4 2 2 5 3" xfId="5722"/>
    <cellStyle name="Ввод  2 4 2 2 5 3 2" xfId="14646"/>
    <cellStyle name="Ввод  2 4 2 2 5 4" xfId="7400"/>
    <cellStyle name="Ввод  2 4 2 2 5 4 2" xfId="16324"/>
    <cellStyle name="Ввод  2 4 2 2 5 5" xfId="9077"/>
    <cellStyle name="Ввод  2 4 2 2 5 5 2" xfId="18001"/>
    <cellStyle name="Ввод  2 4 2 2 5 6" xfId="11555"/>
    <cellStyle name="Ввод  2 4 2 2 5 7" xfId="10570"/>
    <cellStyle name="Ввод  2 4 2 2 6" xfId="4622"/>
    <cellStyle name="Ввод  2 4 2 2 6 2" xfId="13556"/>
    <cellStyle name="Ввод  2 4 2 2 7" xfId="3626"/>
    <cellStyle name="Ввод  2 4 2 2 7 2" xfId="12568"/>
    <cellStyle name="Ввод  2 4 2 2 8" xfId="6539"/>
    <cellStyle name="Ввод  2 4 2 2 8 2" xfId="15463"/>
    <cellStyle name="Ввод  2 4 2 2 9" xfId="8217"/>
    <cellStyle name="Ввод  2 4 2 2 9 2" xfId="17141"/>
    <cellStyle name="Ввод  2 4 2 20" xfId="9814"/>
    <cellStyle name="Ввод  2 4 2 20 2" xfId="18738"/>
    <cellStyle name="Ввод  2 4 2 21" xfId="10318"/>
    <cellStyle name="Ввод  2 4 2 22" xfId="18895"/>
    <cellStyle name="Ввод  2 4 2 3" xfId="1772"/>
    <cellStyle name="Ввод  2 4 2 3 10" xfId="10723"/>
    <cellStyle name="Ввод  2 4 2 3 11" xfId="19553"/>
    <cellStyle name="Ввод  2 4 2 3 2" xfId="2131"/>
    <cellStyle name="Ввод  2 4 2 3 2 2" xfId="3007"/>
    <cellStyle name="Ввод  2 4 2 3 2 2 2" xfId="4406"/>
    <cellStyle name="Ввод  2 4 2 3 2 2 2 2" xfId="13344"/>
    <cellStyle name="Ввод  2 4 2 3 2 2 3" xfId="6119"/>
    <cellStyle name="Ввод  2 4 2 3 2 2 3 2" xfId="15043"/>
    <cellStyle name="Ввод  2 4 2 3 2 2 4" xfId="7797"/>
    <cellStyle name="Ввод  2 4 2 3 2 2 4 2" xfId="16721"/>
    <cellStyle name="Ввод  2 4 2 3 2 2 5" xfId="9474"/>
    <cellStyle name="Ввод  2 4 2 3 2 2 5 2" xfId="18398"/>
    <cellStyle name="Ввод  2 4 2 3 2 2 6" xfId="11952"/>
    <cellStyle name="Ввод  2 4 2 3 2 2 7" xfId="10393"/>
    <cellStyle name="Ввод  2 4 2 3 2 3" xfId="4979"/>
    <cellStyle name="Ввод  2 4 2 3 2 3 2" xfId="13906"/>
    <cellStyle name="Ввод  2 4 2 3 2 4" xfId="5257"/>
    <cellStyle name="Ввод  2 4 2 3 2 4 2" xfId="14181"/>
    <cellStyle name="Ввод  2 4 2 3 2 5" xfId="6936"/>
    <cellStyle name="Ввод  2 4 2 3 2 5 2" xfId="15860"/>
    <cellStyle name="Ввод  2 4 2 3 2 6" xfId="8614"/>
    <cellStyle name="Ввод  2 4 2 3 2 6 2" xfId="17538"/>
    <cellStyle name="Ввод  2 4 2 3 2 7" xfId="11082"/>
    <cellStyle name="Ввод  2 4 2 3 2 8" xfId="19695"/>
    <cellStyle name="Ввод  2 4 2 3 3" xfId="2217"/>
    <cellStyle name="Ввод  2 4 2 3 3 2" xfId="3093"/>
    <cellStyle name="Ввод  2 4 2 3 3 2 2" xfId="3670"/>
    <cellStyle name="Ввод  2 4 2 3 3 2 2 2" xfId="12611"/>
    <cellStyle name="Ввод  2 4 2 3 3 2 3" xfId="6205"/>
    <cellStyle name="Ввод  2 4 2 3 3 2 3 2" xfId="15129"/>
    <cellStyle name="Ввод  2 4 2 3 3 2 4" xfId="7883"/>
    <cellStyle name="Ввод  2 4 2 3 3 2 4 2" xfId="16807"/>
    <cellStyle name="Ввод  2 4 2 3 3 2 5" xfId="9560"/>
    <cellStyle name="Ввод  2 4 2 3 3 2 5 2" xfId="18484"/>
    <cellStyle name="Ввод  2 4 2 3 3 2 6" xfId="12038"/>
    <cellStyle name="Ввод  2 4 2 3 3 2 7" xfId="11264"/>
    <cellStyle name="Ввод  2 4 2 3 3 3" xfId="5080"/>
    <cellStyle name="Ввод  2 4 2 3 3 3 2" xfId="14007"/>
    <cellStyle name="Ввод  2 4 2 3 3 4" xfId="5343"/>
    <cellStyle name="Ввод  2 4 2 3 3 4 2" xfId="14267"/>
    <cellStyle name="Ввод  2 4 2 3 3 5" xfId="7022"/>
    <cellStyle name="Ввод  2 4 2 3 3 5 2" xfId="15946"/>
    <cellStyle name="Ввод  2 4 2 3 3 6" xfId="8700"/>
    <cellStyle name="Ввод  2 4 2 3 3 6 2" xfId="17624"/>
    <cellStyle name="Ввод  2 4 2 3 3 7" xfId="11168"/>
    <cellStyle name="Ввод  2 4 2 3 3 8" xfId="18894"/>
    <cellStyle name="Ввод  2 4 2 3 4" xfId="2303"/>
    <cellStyle name="Ввод  2 4 2 3 4 2" xfId="3179"/>
    <cellStyle name="Ввод  2 4 2 3 4 2 2" xfId="4687"/>
    <cellStyle name="Ввод  2 4 2 3 4 2 2 2" xfId="13620"/>
    <cellStyle name="Ввод  2 4 2 3 4 2 3" xfId="6291"/>
    <cellStyle name="Ввод  2 4 2 3 4 2 3 2" xfId="15215"/>
    <cellStyle name="Ввод  2 4 2 3 4 2 4" xfId="7969"/>
    <cellStyle name="Ввод  2 4 2 3 4 2 4 2" xfId="16893"/>
    <cellStyle name="Ввод  2 4 2 3 4 2 5" xfId="9646"/>
    <cellStyle name="Ввод  2 4 2 3 4 2 5 2" xfId="18570"/>
    <cellStyle name="Ввод  2 4 2 3 4 2 6" xfId="12124"/>
    <cellStyle name="Ввод  2 4 2 3 4 2 7" xfId="10558"/>
    <cellStyle name="Ввод  2 4 2 3 4 3" xfId="4419"/>
    <cellStyle name="Ввод  2 4 2 3 4 3 2" xfId="13357"/>
    <cellStyle name="Ввод  2 4 2 3 4 4" xfId="5429"/>
    <cellStyle name="Ввод  2 4 2 3 4 4 2" xfId="14353"/>
    <cellStyle name="Ввод  2 4 2 3 4 5" xfId="7108"/>
    <cellStyle name="Ввод  2 4 2 3 4 5 2" xfId="16032"/>
    <cellStyle name="Ввод  2 4 2 3 4 6" xfId="8786"/>
    <cellStyle name="Ввод  2 4 2 3 4 6 2" xfId="17710"/>
    <cellStyle name="Ввод  2 4 2 3 4 7" xfId="11254"/>
    <cellStyle name="Ввод  2 4 2 3 4 8" xfId="18961"/>
    <cellStyle name="Ввод  2 4 2 3 5" xfId="2648"/>
    <cellStyle name="Ввод  2 4 2 3 5 2" xfId="4158"/>
    <cellStyle name="Ввод  2 4 2 3 5 2 2" xfId="13097"/>
    <cellStyle name="Ввод  2 4 2 3 5 3" xfId="5760"/>
    <cellStyle name="Ввод  2 4 2 3 5 3 2" xfId="14684"/>
    <cellStyle name="Ввод  2 4 2 3 5 4" xfId="7438"/>
    <cellStyle name="Ввод  2 4 2 3 5 4 2" xfId="16362"/>
    <cellStyle name="Ввод  2 4 2 3 5 5" xfId="9115"/>
    <cellStyle name="Ввод  2 4 2 3 5 5 2" xfId="18039"/>
    <cellStyle name="Ввод  2 4 2 3 5 6" xfId="11593"/>
    <cellStyle name="Ввод  2 4 2 3 5 7" xfId="10384"/>
    <cellStyle name="Ввод  2 4 2 3 6" xfId="4573"/>
    <cellStyle name="Ввод  2 4 2 3 6 2" xfId="13508"/>
    <cellStyle name="Ввод  2 4 2 3 7" xfId="3885"/>
    <cellStyle name="Ввод  2 4 2 3 7 2" xfId="12825"/>
    <cellStyle name="Ввод  2 4 2 3 8" xfId="6577"/>
    <cellStyle name="Ввод  2 4 2 3 8 2" xfId="15501"/>
    <cellStyle name="Ввод  2 4 2 3 9" xfId="8255"/>
    <cellStyle name="Ввод  2 4 2 3 9 2" xfId="17179"/>
    <cellStyle name="Ввод  2 4 2 4" xfId="1748"/>
    <cellStyle name="Ввод  2 4 2 4 2" xfId="2624"/>
    <cellStyle name="Ввод  2 4 2 4 2 2" xfId="4856"/>
    <cellStyle name="Ввод  2 4 2 4 2 2 2" xfId="13784"/>
    <cellStyle name="Ввод  2 4 2 4 2 3" xfId="5736"/>
    <cellStyle name="Ввод  2 4 2 4 2 3 2" xfId="14660"/>
    <cellStyle name="Ввод  2 4 2 4 2 4" xfId="7414"/>
    <cellStyle name="Ввод  2 4 2 4 2 4 2" xfId="16338"/>
    <cellStyle name="Ввод  2 4 2 4 2 5" xfId="9091"/>
    <cellStyle name="Ввод  2 4 2 4 2 5 2" xfId="18015"/>
    <cellStyle name="Ввод  2 4 2 4 2 6" xfId="11569"/>
    <cellStyle name="Ввод  2 4 2 4 2 7" xfId="10112"/>
    <cellStyle name="Ввод  2 4 2 4 3" xfId="3720"/>
    <cellStyle name="Ввод  2 4 2 4 3 2" xfId="12660"/>
    <cellStyle name="Ввод  2 4 2 4 4" xfId="4078"/>
    <cellStyle name="Ввод  2 4 2 4 4 2" xfId="13018"/>
    <cellStyle name="Ввод  2 4 2 4 5" xfId="6553"/>
    <cellStyle name="Ввод  2 4 2 4 5 2" xfId="15477"/>
    <cellStyle name="Ввод  2 4 2 4 6" xfId="8231"/>
    <cellStyle name="Ввод  2 4 2 4 6 2" xfId="17155"/>
    <cellStyle name="Ввод  2 4 2 4 7" xfId="10699"/>
    <cellStyle name="Ввод  2 4 2 4 8" xfId="19025"/>
    <cellStyle name="Ввод  2 4 2 5" xfId="1675"/>
    <cellStyle name="Ввод  2 4 2 5 2" xfId="2551"/>
    <cellStyle name="Ввод  2 4 2 5 2 2" xfId="4326"/>
    <cellStyle name="Ввод  2 4 2 5 2 2 2" xfId="13265"/>
    <cellStyle name="Ввод  2 4 2 5 2 3" xfId="5663"/>
    <cellStyle name="Ввод  2 4 2 5 2 3 2" xfId="14587"/>
    <cellStyle name="Ввод  2 4 2 5 2 4" xfId="7341"/>
    <cellStyle name="Ввод  2 4 2 5 2 4 2" xfId="16265"/>
    <cellStyle name="Ввод  2 4 2 5 2 5" xfId="9018"/>
    <cellStyle name="Ввод  2 4 2 5 2 5 2" xfId="17942"/>
    <cellStyle name="Ввод  2 4 2 5 2 6" xfId="11496"/>
    <cellStyle name="Ввод  2 4 2 5 2 7" xfId="10231"/>
    <cellStyle name="Ввод  2 4 2 5 3" xfId="4579"/>
    <cellStyle name="Ввод  2 4 2 5 3 2" xfId="13514"/>
    <cellStyle name="Ввод  2 4 2 5 4" xfId="4821"/>
    <cellStyle name="Ввод  2 4 2 5 4 2" xfId="13751"/>
    <cellStyle name="Ввод  2 4 2 5 5" xfId="6480"/>
    <cellStyle name="Ввод  2 4 2 5 5 2" xfId="15404"/>
    <cellStyle name="Ввод  2 4 2 5 6" xfId="8158"/>
    <cellStyle name="Ввод  2 4 2 5 6 2" xfId="17082"/>
    <cellStyle name="Ввод  2 4 2 5 7" xfId="10626"/>
    <cellStyle name="Ввод  2 4 2 5 8" xfId="19419"/>
    <cellStyle name="Ввод  2 4 2 6" xfId="1933"/>
    <cellStyle name="Ввод  2 4 2 6 2" xfId="2809"/>
    <cellStyle name="Ввод  2 4 2 6 2 2" xfId="4705"/>
    <cellStyle name="Ввод  2 4 2 6 2 2 2" xfId="13638"/>
    <cellStyle name="Ввод  2 4 2 6 2 3" xfId="5921"/>
    <cellStyle name="Ввод  2 4 2 6 2 3 2" xfId="14845"/>
    <cellStyle name="Ввод  2 4 2 6 2 4" xfId="7599"/>
    <cellStyle name="Ввод  2 4 2 6 2 4 2" xfId="16523"/>
    <cellStyle name="Ввод  2 4 2 6 2 5" xfId="9276"/>
    <cellStyle name="Ввод  2 4 2 6 2 5 2" xfId="18200"/>
    <cellStyle name="Ввод  2 4 2 6 2 6" xfId="11754"/>
    <cellStyle name="Ввод  2 4 2 6 2 7" xfId="10166"/>
    <cellStyle name="Ввод  2 4 2 6 3" xfId="4954"/>
    <cellStyle name="Ввод  2 4 2 6 3 2" xfId="13882"/>
    <cellStyle name="Ввод  2 4 2 6 4" xfId="4112"/>
    <cellStyle name="Ввод  2 4 2 6 4 2" xfId="13052"/>
    <cellStyle name="Ввод  2 4 2 6 5" xfId="6738"/>
    <cellStyle name="Ввод  2 4 2 6 5 2" xfId="15662"/>
    <cellStyle name="Ввод  2 4 2 6 6" xfId="8416"/>
    <cellStyle name="Ввод  2 4 2 6 6 2" xfId="17340"/>
    <cellStyle name="Ввод  2 4 2 6 7" xfId="10884"/>
    <cellStyle name="Ввод  2 4 2 6 8" xfId="19655"/>
    <cellStyle name="Ввод  2 4 2 7" xfId="1949"/>
    <cellStyle name="Ввод  2 4 2 7 2" xfId="2825"/>
    <cellStyle name="Ввод  2 4 2 7 2 2" xfId="4714"/>
    <cellStyle name="Ввод  2 4 2 7 2 2 2" xfId="13647"/>
    <cellStyle name="Ввод  2 4 2 7 2 3" xfId="5937"/>
    <cellStyle name="Ввод  2 4 2 7 2 3 2" xfId="14861"/>
    <cellStyle name="Ввод  2 4 2 7 2 4" xfId="7615"/>
    <cellStyle name="Ввод  2 4 2 7 2 4 2" xfId="16539"/>
    <cellStyle name="Ввод  2 4 2 7 2 5" xfId="9292"/>
    <cellStyle name="Ввод  2 4 2 7 2 5 2" xfId="18216"/>
    <cellStyle name="Ввод  2 4 2 7 2 6" xfId="11770"/>
    <cellStyle name="Ввод  2 4 2 7 2 7" xfId="10276"/>
    <cellStyle name="Ввод  2 4 2 7 3" xfId="4181"/>
    <cellStyle name="Ввод  2 4 2 7 3 2" xfId="13120"/>
    <cellStyle name="Ввод  2 4 2 7 4" xfId="4582"/>
    <cellStyle name="Ввод  2 4 2 7 4 2" xfId="13517"/>
    <cellStyle name="Ввод  2 4 2 7 5" xfId="6754"/>
    <cellStyle name="Ввод  2 4 2 7 5 2" xfId="15678"/>
    <cellStyle name="Ввод  2 4 2 7 6" xfId="8432"/>
    <cellStyle name="Ввод  2 4 2 7 6 2" xfId="17356"/>
    <cellStyle name="Ввод  2 4 2 7 7" xfId="10900"/>
    <cellStyle name="Ввод  2 4 2 7 8" xfId="19299"/>
    <cellStyle name="Ввод  2 4 2 8" xfId="1835"/>
    <cellStyle name="Ввод  2 4 2 8 2" xfId="2711"/>
    <cellStyle name="Ввод  2 4 2 8 2 2" xfId="3627"/>
    <cellStyle name="Ввод  2 4 2 8 2 2 2" xfId="12569"/>
    <cellStyle name="Ввод  2 4 2 8 2 3" xfId="5823"/>
    <cellStyle name="Ввод  2 4 2 8 2 3 2" xfId="14747"/>
    <cellStyle name="Ввод  2 4 2 8 2 4" xfId="7501"/>
    <cellStyle name="Ввод  2 4 2 8 2 4 2" xfId="16425"/>
    <cellStyle name="Ввод  2 4 2 8 2 5" xfId="9178"/>
    <cellStyle name="Ввод  2 4 2 8 2 5 2" xfId="18102"/>
    <cellStyle name="Ввод  2 4 2 8 2 6" xfId="11656"/>
    <cellStyle name="Ввод  2 4 2 8 2 7" xfId="19192"/>
    <cellStyle name="Ввод  2 4 2 8 3" xfId="4769"/>
    <cellStyle name="Ввод  2 4 2 8 3 2" xfId="13700"/>
    <cellStyle name="Ввод  2 4 2 8 4" xfId="4429"/>
    <cellStyle name="Ввод  2 4 2 8 4 2" xfId="13367"/>
    <cellStyle name="Ввод  2 4 2 8 5" xfId="6640"/>
    <cellStyle name="Ввод  2 4 2 8 5 2" xfId="15564"/>
    <cellStyle name="Ввод  2 4 2 8 6" xfId="8318"/>
    <cellStyle name="Ввод  2 4 2 8 6 2" xfId="17242"/>
    <cellStyle name="Ввод  2 4 2 8 7" xfId="10786"/>
    <cellStyle name="Ввод  2 4 2 8 8" xfId="10158"/>
    <cellStyle name="Ввод  2 4 2 9" xfId="1913"/>
    <cellStyle name="Ввод  2 4 2 9 2" xfId="2789"/>
    <cellStyle name="Ввод  2 4 2 9 2 2" xfId="3417"/>
    <cellStyle name="Ввод  2 4 2 9 2 2 2" xfId="12361"/>
    <cellStyle name="Ввод  2 4 2 9 2 3" xfId="5901"/>
    <cellStyle name="Ввод  2 4 2 9 2 3 2" xfId="14825"/>
    <cellStyle name="Ввод  2 4 2 9 2 4" xfId="7579"/>
    <cellStyle name="Ввод  2 4 2 9 2 4 2" xfId="16503"/>
    <cellStyle name="Ввод  2 4 2 9 2 5" xfId="9256"/>
    <cellStyle name="Ввод  2 4 2 9 2 5 2" xfId="18180"/>
    <cellStyle name="Ввод  2 4 2 9 2 6" xfId="11734"/>
    <cellStyle name="Ввод  2 4 2 9 2 7" xfId="10288"/>
    <cellStyle name="Ввод  2 4 2 9 3" xfId="4435"/>
    <cellStyle name="Ввод  2 4 2 9 3 2" xfId="13373"/>
    <cellStyle name="Ввод  2 4 2 9 4" xfId="4247"/>
    <cellStyle name="Ввод  2 4 2 9 4 2" xfId="13186"/>
    <cellStyle name="Ввод  2 4 2 9 5" xfId="6718"/>
    <cellStyle name="Ввод  2 4 2 9 5 2" xfId="15642"/>
    <cellStyle name="Ввод  2 4 2 9 6" xfId="8396"/>
    <cellStyle name="Ввод  2 4 2 9 6 2" xfId="17320"/>
    <cellStyle name="Ввод  2 4 2 9 7" xfId="10864"/>
    <cellStyle name="Ввод  2 4 2 9 8" xfId="19602"/>
    <cellStyle name="Ввод  2 5" xfId="652"/>
    <cellStyle name="Ввод  2 5 2" xfId="1063"/>
    <cellStyle name="Ввод  2 5 2 10" xfId="1997"/>
    <cellStyle name="Ввод  2 5 2 10 2" xfId="2873"/>
    <cellStyle name="Ввод  2 5 2 10 2 2" xfId="4385"/>
    <cellStyle name="Ввод  2 5 2 10 2 2 2" xfId="13323"/>
    <cellStyle name="Ввод  2 5 2 10 2 3" xfId="5985"/>
    <cellStyle name="Ввод  2 5 2 10 2 3 2" xfId="14909"/>
    <cellStyle name="Ввод  2 5 2 10 2 4" xfId="7663"/>
    <cellStyle name="Ввод  2 5 2 10 2 4 2" xfId="16587"/>
    <cellStyle name="Ввод  2 5 2 10 2 5" xfId="9340"/>
    <cellStyle name="Ввод  2 5 2 10 2 5 2" xfId="18264"/>
    <cellStyle name="Ввод  2 5 2 10 2 6" xfId="11818"/>
    <cellStyle name="Ввод  2 5 2 10 2 7" xfId="10468"/>
    <cellStyle name="Ввод  2 5 2 10 3" xfId="3746"/>
    <cellStyle name="Ввод  2 5 2 10 3 2" xfId="12686"/>
    <cellStyle name="Ввод  2 5 2 10 4" xfId="4707"/>
    <cellStyle name="Ввод  2 5 2 10 4 2" xfId="13640"/>
    <cellStyle name="Ввод  2 5 2 10 5" xfId="6802"/>
    <cellStyle name="Ввод  2 5 2 10 5 2" xfId="15726"/>
    <cellStyle name="Ввод  2 5 2 10 6" xfId="8480"/>
    <cellStyle name="Ввод  2 5 2 10 6 2" xfId="17404"/>
    <cellStyle name="Ввод  2 5 2 10 7" xfId="10948"/>
    <cellStyle name="Ввод  2 5 2 10 8" xfId="18928"/>
    <cellStyle name="Ввод  2 5 2 11" xfId="2020"/>
    <cellStyle name="Ввод  2 5 2 11 2" xfId="2896"/>
    <cellStyle name="Ввод  2 5 2 11 2 2" xfId="4868"/>
    <cellStyle name="Ввод  2 5 2 11 2 2 2" xfId="13796"/>
    <cellStyle name="Ввод  2 5 2 11 2 3" xfId="6008"/>
    <cellStyle name="Ввод  2 5 2 11 2 3 2" xfId="14932"/>
    <cellStyle name="Ввод  2 5 2 11 2 4" xfId="7686"/>
    <cellStyle name="Ввод  2 5 2 11 2 4 2" xfId="16610"/>
    <cellStyle name="Ввод  2 5 2 11 2 5" xfId="9363"/>
    <cellStyle name="Ввод  2 5 2 11 2 5 2" xfId="18287"/>
    <cellStyle name="Ввод  2 5 2 11 2 6" xfId="11841"/>
    <cellStyle name="Ввод  2 5 2 11 2 7" xfId="10263"/>
    <cellStyle name="Ввод  2 5 2 11 3" xfId="5164"/>
    <cellStyle name="Ввод  2 5 2 11 3 2" xfId="14088"/>
    <cellStyle name="Ввод  2 5 2 11 4" xfId="3669"/>
    <cellStyle name="Ввод  2 5 2 11 4 2" xfId="12610"/>
    <cellStyle name="Ввод  2 5 2 11 5" xfId="6825"/>
    <cellStyle name="Ввод  2 5 2 11 5 2" xfId="15749"/>
    <cellStyle name="Ввод  2 5 2 11 6" xfId="8503"/>
    <cellStyle name="Ввод  2 5 2 11 6 2" xfId="17427"/>
    <cellStyle name="Ввод  2 5 2 11 7" xfId="10971"/>
    <cellStyle name="Ввод  2 5 2 11 8" xfId="19685"/>
    <cellStyle name="Ввод  2 5 2 12" xfId="2352"/>
    <cellStyle name="Ввод  2 5 2 12 2" xfId="3214"/>
    <cellStyle name="Ввод  2 5 2 12 2 2" xfId="4523"/>
    <cellStyle name="Ввод  2 5 2 12 2 2 2" xfId="13458"/>
    <cellStyle name="Ввод  2 5 2 12 2 3" xfId="6326"/>
    <cellStyle name="Ввод  2 5 2 12 2 3 2" xfId="15250"/>
    <cellStyle name="Ввод  2 5 2 12 2 4" xfId="8004"/>
    <cellStyle name="Ввод  2 5 2 12 2 4 2" xfId="16928"/>
    <cellStyle name="Ввод  2 5 2 12 2 5" xfId="9681"/>
    <cellStyle name="Ввод  2 5 2 12 2 5 2" xfId="18605"/>
    <cellStyle name="Ввод  2 5 2 12 2 6" xfId="12159"/>
    <cellStyle name="Ввод  2 5 2 12 2 7" xfId="10474"/>
    <cellStyle name="Ввод  2 5 2 12 3" xfId="3888"/>
    <cellStyle name="Ввод  2 5 2 12 3 2" xfId="12828"/>
    <cellStyle name="Ввод  2 5 2 12 4" xfId="5466"/>
    <cellStyle name="Ввод  2 5 2 12 4 2" xfId="14390"/>
    <cellStyle name="Ввод  2 5 2 12 5" xfId="7144"/>
    <cellStyle name="Ввод  2 5 2 12 5 2" xfId="16068"/>
    <cellStyle name="Ввод  2 5 2 12 6" xfId="8821"/>
    <cellStyle name="Ввод  2 5 2 12 6 2" xfId="17745"/>
    <cellStyle name="Ввод  2 5 2 12 7" xfId="11298"/>
    <cellStyle name="Ввод  2 5 2 12 8" xfId="18831"/>
    <cellStyle name="Ввод  2 5 2 13" xfId="2407"/>
    <cellStyle name="Ввод  2 5 2 13 2" xfId="3267"/>
    <cellStyle name="Ввод  2 5 2 13 2 2" xfId="4172"/>
    <cellStyle name="Ввод  2 5 2 13 2 2 2" xfId="13111"/>
    <cellStyle name="Ввод  2 5 2 13 2 3" xfId="6379"/>
    <cellStyle name="Ввод  2 5 2 13 2 3 2" xfId="15303"/>
    <cellStyle name="Ввод  2 5 2 13 2 4" xfId="8057"/>
    <cellStyle name="Ввод  2 5 2 13 2 4 2" xfId="16981"/>
    <cellStyle name="Ввод  2 5 2 13 2 5" xfId="9734"/>
    <cellStyle name="Ввод  2 5 2 13 2 5 2" xfId="18658"/>
    <cellStyle name="Ввод  2 5 2 13 2 6" xfId="12212"/>
    <cellStyle name="Ввод  2 5 2 13 2 7" xfId="18759"/>
    <cellStyle name="Ввод  2 5 2 13 3" xfId="4943"/>
    <cellStyle name="Ввод  2 5 2 13 3 2" xfId="13871"/>
    <cellStyle name="Ввод  2 5 2 13 4" xfId="5519"/>
    <cellStyle name="Ввод  2 5 2 13 4 2" xfId="14443"/>
    <cellStyle name="Ввод  2 5 2 13 5" xfId="7197"/>
    <cellStyle name="Ввод  2 5 2 13 5 2" xfId="16121"/>
    <cellStyle name="Ввод  2 5 2 13 6" xfId="8874"/>
    <cellStyle name="Ввод  2 5 2 13 6 2" xfId="17798"/>
    <cellStyle name="Ввод  2 5 2 13 7" xfId="11352"/>
    <cellStyle name="Ввод  2 5 2 13 8" xfId="19604"/>
    <cellStyle name="Ввод  2 5 2 14" xfId="2468"/>
    <cellStyle name="Ввод  2 5 2 14 2" xfId="3303"/>
    <cellStyle name="Ввод  2 5 2 14 2 2" xfId="5184"/>
    <cellStyle name="Ввод  2 5 2 14 2 2 2" xfId="14108"/>
    <cellStyle name="Ввод  2 5 2 14 2 3" xfId="6415"/>
    <cellStyle name="Ввод  2 5 2 14 2 3 2" xfId="15339"/>
    <cellStyle name="Ввод  2 5 2 14 2 4" xfId="8093"/>
    <cellStyle name="Ввод  2 5 2 14 2 4 2" xfId="17017"/>
    <cellStyle name="Ввод  2 5 2 14 2 5" xfId="9770"/>
    <cellStyle name="Ввод  2 5 2 14 2 5 2" xfId="18694"/>
    <cellStyle name="Ввод  2 5 2 14 2 6" xfId="12248"/>
    <cellStyle name="Ввод  2 5 2 14 2 7" xfId="19706"/>
    <cellStyle name="Ввод  2 5 2 14 3" xfId="4965"/>
    <cellStyle name="Ввод  2 5 2 14 3 2" xfId="13892"/>
    <cellStyle name="Ввод  2 5 2 14 4" xfId="5580"/>
    <cellStyle name="Ввод  2 5 2 14 4 2" xfId="14504"/>
    <cellStyle name="Ввод  2 5 2 14 5" xfId="7258"/>
    <cellStyle name="Ввод  2 5 2 14 5 2" xfId="16182"/>
    <cellStyle name="Ввод  2 5 2 14 6" xfId="8935"/>
    <cellStyle name="Ввод  2 5 2 14 6 2" xfId="17859"/>
    <cellStyle name="Ввод  2 5 2 14 7" xfId="11413"/>
    <cellStyle name="Ввод  2 5 2 14 8" xfId="19497"/>
    <cellStyle name="Ввод  2 5 2 15" xfId="2493"/>
    <cellStyle name="Ввод  2 5 2 15 2" xfId="4254"/>
    <cellStyle name="Ввод  2 5 2 15 2 2" xfId="13193"/>
    <cellStyle name="Ввод  2 5 2 15 3" xfId="5605"/>
    <cellStyle name="Ввод  2 5 2 15 3 2" xfId="14529"/>
    <cellStyle name="Ввод  2 5 2 15 4" xfId="7283"/>
    <cellStyle name="Ввод  2 5 2 15 4 2" xfId="16207"/>
    <cellStyle name="Ввод  2 5 2 15 5" xfId="8960"/>
    <cellStyle name="Ввод  2 5 2 15 5 2" xfId="17884"/>
    <cellStyle name="Ввод  2 5 2 15 6" xfId="11438"/>
    <cellStyle name="Ввод  2 5 2 15 7" xfId="18976"/>
    <cellStyle name="Ввод  2 5 2 16" xfId="3346"/>
    <cellStyle name="Ввод  2 5 2 16 2" xfId="12291"/>
    <cellStyle name="Ввод  2 5 2 17" xfId="4359"/>
    <cellStyle name="Ввод  2 5 2 17 2" xfId="13298"/>
    <cellStyle name="Ввод  2 5 2 18" xfId="3582"/>
    <cellStyle name="Ввод  2 5 2 18 2" xfId="12524"/>
    <cellStyle name="Ввод  2 5 2 19" xfId="4448"/>
    <cellStyle name="Ввод  2 5 2 19 2" xfId="13385"/>
    <cellStyle name="Ввод  2 5 2 2" xfId="1731"/>
    <cellStyle name="Ввод  2 5 2 2 10" xfId="10682"/>
    <cellStyle name="Ввод  2 5 2 2 11" xfId="18863"/>
    <cellStyle name="Ввод  2 5 2 2 2" xfId="2104"/>
    <cellStyle name="Ввод  2 5 2 2 2 2" xfId="2980"/>
    <cellStyle name="Ввод  2 5 2 2 2 2 2" xfId="4405"/>
    <cellStyle name="Ввод  2 5 2 2 2 2 2 2" xfId="13343"/>
    <cellStyle name="Ввод  2 5 2 2 2 2 3" xfId="6092"/>
    <cellStyle name="Ввод  2 5 2 2 2 2 3 2" xfId="15016"/>
    <cellStyle name="Ввод  2 5 2 2 2 2 4" xfId="7770"/>
    <cellStyle name="Ввод  2 5 2 2 2 2 4 2" xfId="16694"/>
    <cellStyle name="Ввод  2 5 2 2 2 2 5" xfId="9447"/>
    <cellStyle name="Ввод  2 5 2 2 2 2 5 2" xfId="18371"/>
    <cellStyle name="Ввод  2 5 2 2 2 2 6" xfId="11925"/>
    <cellStyle name="Ввод  2 5 2 2 2 2 7" xfId="10571"/>
    <cellStyle name="Ввод  2 5 2 2 2 3" xfId="4281"/>
    <cellStyle name="Ввод  2 5 2 2 2 3 2" xfId="13220"/>
    <cellStyle name="Ввод  2 5 2 2 2 4" xfId="5230"/>
    <cellStyle name="Ввод  2 5 2 2 2 4 2" xfId="14154"/>
    <cellStyle name="Ввод  2 5 2 2 2 5" xfId="6909"/>
    <cellStyle name="Ввод  2 5 2 2 2 5 2" xfId="15833"/>
    <cellStyle name="Ввод  2 5 2 2 2 6" xfId="8587"/>
    <cellStyle name="Ввод  2 5 2 2 2 6 2" xfId="17511"/>
    <cellStyle name="Ввод  2 5 2 2 2 7" xfId="11055"/>
    <cellStyle name="Ввод  2 5 2 2 2 8" xfId="19384"/>
    <cellStyle name="Ввод  2 5 2 2 3" xfId="2190"/>
    <cellStyle name="Ввод  2 5 2 2 3 2" xfId="3066"/>
    <cellStyle name="Ввод  2 5 2 2 3 2 2" xfId="3973"/>
    <cellStyle name="Ввод  2 5 2 2 3 2 2 2" xfId="12913"/>
    <cellStyle name="Ввод  2 5 2 2 3 2 3" xfId="6178"/>
    <cellStyle name="Ввод  2 5 2 2 3 2 3 2" xfId="15102"/>
    <cellStyle name="Ввод  2 5 2 2 3 2 4" xfId="7856"/>
    <cellStyle name="Ввод  2 5 2 2 3 2 4 2" xfId="16780"/>
    <cellStyle name="Ввод  2 5 2 2 3 2 5" xfId="9533"/>
    <cellStyle name="Ввод  2 5 2 2 3 2 5 2" xfId="18457"/>
    <cellStyle name="Ввод  2 5 2 2 3 2 6" xfId="12011"/>
    <cellStyle name="Ввод  2 5 2 2 3 2 7" xfId="9967"/>
    <cellStyle name="Ввод  2 5 2 2 3 3" xfId="3850"/>
    <cellStyle name="Ввод  2 5 2 2 3 3 2" xfId="12790"/>
    <cellStyle name="Ввод  2 5 2 2 3 4" xfId="5316"/>
    <cellStyle name="Ввод  2 5 2 2 3 4 2" xfId="14240"/>
    <cellStyle name="Ввод  2 5 2 2 3 5" xfId="6995"/>
    <cellStyle name="Ввод  2 5 2 2 3 5 2" xfId="15919"/>
    <cellStyle name="Ввод  2 5 2 2 3 6" xfId="8673"/>
    <cellStyle name="Ввод  2 5 2 2 3 6 2" xfId="17597"/>
    <cellStyle name="Ввод  2 5 2 2 3 7" xfId="11141"/>
    <cellStyle name="Ввод  2 5 2 2 3 8" xfId="19522"/>
    <cellStyle name="Ввод  2 5 2 2 4" xfId="2276"/>
    <cellStyle name="Ввод  2 5 2 2 4 2" xfId="3152"/>
    <cellStyle name="Ввод  2 5 2 2 4 2 2" xfId="4498"/>
    <cellStyle name="Ввод  2 5 2 2 4 2 2 2" xfId="13434"/>
    <cellStyle name="Ввод  2 5 2 2 4 2 3" xfId="6264"/>
    <cellStyle name="Ввод  2 5 2 2 4 2 3 2" xfId="15188"/>
    <cellStyle name="Ввод  2 5 2 2 4 2 4" xfId="7942"/>
    <cellStyle name="Ввод  2 5 2 2 4 2 4 2" xfId="16866"/>
    <cellStyle name="Ввод  2 5 2 2 4 2 5" xfId="9619"/>
    <cellStyle name="Ввод  2 5 2 2 4 2 5 2" xfId="18543"/>
    <cellStyle name="Ввод  2 5 2 2 4 2 6" xfId="12097"/>
    <cellStyle name="Ввод  2 5 2 2 4 2 7" xfId="10338"/>
    <cellStyle name="Ввод  2 5 2 2 4 3" xfId="4703"/>
    <cellStyle name="Ввод  2 5 2 2 4 3 2" xfId="13636"/>
    <cellStyle name="Ввод  2 5 2 2 4 4" xfId="5402"/>
    <cellStyle name="Ввод  2 5 2 2 4 4 2" xfId="14326"/>
    <cellStyle name="Ввод  2 5 2 2 4 5" xfId="7081"/>
    <cellStyle name="Ввод  2 5 2 2 4 5 2" xfId="16005"/>
    <cellStyle name="Ввод  2 5 2 2 4 6" xfId="8759"/>
    <cellStyle name="Ввод  2 5 2 2 4 6 2" xfId="17683"/>
    <cellStyle name="Ввод  2 5 2 2 4 7" xfId="11227"/>
    <cellStyle name="Ввод  2 5 2 2 4 8" xfId="19663"/>
    <cellStyle name="Ввод  2 5 2 2 5" xfId="2607"/>
    <cellStyle name="Ввод  2 5 2 2 5 2" xfId="3966"/>
    <cellStyle name="Ввод  2 5 2 2 5 2 2" xfId="12906"/>
    <cellStyle name="Ввод  2 5 2 2 5 3" xfId="5719"/>
    <cellStyle name="Ввод  2 5 2 2 5 3 2" xfId="14643"/>
    <cellStyle name="Ввод  2 5 2 2 5 4" xfId="7397"/>
    <cellStyle name="Ввод  2 5 2 2 5 4 2" xfId="16321"/>
    <cellStyle name="Ввод  2 5 2 2 5 5" xfId="9074"/>
    <cellStyle name="Ввод  2 5 2 2 5 5 2" xfId="17998"/>
    <cellStyle name="Ввод  2 5 2 2 5 6" xfId="11552"/>
    <cellStyle name="Ввод  2 5 2 2 5 7" xfId="9953"/>
    <cellStyle name="Ввод  2 5 2 2 6" xfId="4404"/>
    <cellStyle name="Ввод  2 5 2 2 6 2" xfId="13342"/>
    <cellStyle name="Ввод  2 5 2 2 7" xfId="3454"/>
    <cellStyle name="Ввод  2 5 2 2 7 2" xfId="12398"/>
    <cellStyle name="Ввод  2 5 2 2 8" xfId="6536"/>
    <cellStyle name="Ввод  2 5 2 2 8 2" xfId="15460"/>
    <cellStyle name="Ввод  2 5 2 2 9" xfId="8214"/>
    <cellStyle name="Ввод  2 5 2 2 9 2" xfId="17138"/>
    <cellStyle name="Ввод  2 5 2 20" xfId="9813"/>
    <cellStyle name="Ввод  2 5 2 20 2" xfId="18737"/>
    <cellStyle name="Ввод  2 5 2 21" xfId="10306"/>
    <cellStyle name="Ввод  2 5 2 22" xfId="19085"/>
    <cellStyle name="Ввод  2 5 2 3" xfId="1678"/>
    <cellStyle name="Ввод  2 5 2 3 10" xfId="10629"/>
    <cellStyle name="Ввод  2 5 2 3 11" xfId="18984"/>
    <cellStyle name="Ввод  2 5 2 3 2" xfId="2127"/>
    <cellStyle name="Ввод  2 5 2 3 2 2" xfId="3003"/>
    <cellStyle name="Ввод  2 5 2 3 2 2 2" xfId="4649"/>
    <cellStyle name="Ввод  2 5 2 3 2 2 2 2" xfId="13582"/>
    <cellStyle name="Ввод  2 5 2 3 2 2 3" xfId="6115"/>
    <cellStyle name="Ввод  2 5 2 3 2 2 3 2" xfId="15039"/>
    <cellStyle name="Ввод  2 5 2 3 2 2 4" xfId="7793"/>
    <cellStyle name="Ввод  2 5 2 3 2 2 4 2" xfId="16717"/>
    <cellStyle name="Ввод  2 5 2 3 2 2 5" xfId="9470"/>
    <cellStyle name="Ввод  2 5 2 3 2 2 5 2" xfId="18394"/>
    <cellStyle name="Ввод  2 5 2 3 2 2 6" xfId="11948"/>
    <cellStyle name="Ввод  2 5 2 3 2 2 7" xfId="10347"/>
    <cellStyle name="Ввод  2 5 2 3 2 3" xfId="4320"/>
    <cellStyle name="Ввод  2 5 2 3 2 3 2" xfId="13259"/>
    <cellStyle name="Ввод  2 5 2 3 2 4" xfId="5253"/>
    <cellStyle name="Ввод  2 5 2 3 2 4 2" xfId="14177"/>
    <cellStyle name="Ввод  2 5 2 3 2 5" xfId="6932"/>
    <cellStyle name="Ввод  2 5 2 3 2 5 2" xfId="15856"/>
    <cellStyle name="Ввод  2 5 2 3 2 6" xfId="8610"/>
    <cellStyle name="Ввод  2 5 2 3 2 6 2" xfId="17534"/>
    <cellStyle name="Ввод  2 5 2 3 2 7" xfId="11078"/>
    <cellStyle name="Ввод  2 5 2 3 2 8" xfId="19527"/>
    <cellStyle name="Ввод  2 5 2 3 3" xfId="2213"/>
    <cellStyle name="Ввод  2 5 2 3 3 2" xfId="3089"/>
    <cellStyle name="Ввод  2 5 2 3 3 2 2" xfId="4183"/>
    <cellStyle name="Ввод  2 5 2 3 3 2 2 2" xfId="13122"/>
    <cellStyle name="Ввод  2 5 2 3 3 2 3" xfId="6201"/>
    <cellStyle name="Ввод  2 5 2 3 3 2 3 2" xfId="15125"/>
    <cellStyle name="Ввод  2 5 2 3 3 2 4" xfId="7879"/>
    <cellStyle name="Ввод  2 5 2 3 3 2 4 2" xfId="16803"/>
    <cellStyle name="Ввод  2 5 2 3 3 2 5" xfId="9556"/>
    <cellStyle name="Ввод  2 5 2 3 3 2 5 2" xfId="18480"/>
    <cellStyle name="Ввод  2 5 2 3 3 2 6" xfId="12034"/>
    <cellStyle name="Ввод  2 5 2 3 3 2 7" xfId="18796"/>
    <cellStyle name="Ввод  2 5 2 3 3 3" xfId="3743"/>
    <cellStyle name="Ввод  2 5 2 3 3 3 2" xfId="12683"/>
    <cellStyle name="Ввод  2 5 2 3 3 4" xfId="5339"/>
    <cellStyle name="Ввод  2 5 2 3 3 4 2" xfId="14263"/>
    <cellStyle name="Ввод  2 5 2 3 3 5" xfId="7018"/>
    <cellStyle name="Ввод  2 5 2 3 3 5 2" xfId="15942"/>
    <cellStyle name="Ввод  2 5 2 3 3 6" xfId="8696"/>
    <cellStyle name="Ввод  2 5 2 3 3 6 2" xfId="17620"/>
    <cellStyle name="Ввод  2 5 2 3 3 7" xfId="11164"/>
    <cellStyle name="Ввод  2 5 2 3 3 8" xfId="18982"/>
    <cellStyle name="Ввод  2 5 2 3 4" xfId="2299"/>
    <cellStyle name="Ввод  2 5 2 3 4 2" xfId="3175"/>
    <cellStyle name="Ввод  2 5 2 3 4 2 2" xfId="4480"/>
    <cellStyle name="Ввод  2 5 2 3 4 2 2 2" xfId="13416"/>
    <cellStyle name="Ввод  2 5 2 3 4 2 3" xfId="6287"/>
    <cellStyle name="Ввод  2 5 2 3 4 2 3 2" xfId="15211"/>
    <cellStyle name="Ввод  2 5 2 3 4 2 4" xfId="7965"/>
    <cellStyle name="Ввод  2 5 2 3 4 2 4 2" xfId="16889"/>
    <cellStyle name="Ввод  2 5 2 3 4 2 5" xfId="9642"/>
    <cellStyle name="Ввод  2 5 2 3 4 2 5 2" xfId="18566"/>
    <cellStyle name="Ввод  2 5 2 3 4 2 6" xfId="12120"/>
    <cellStyle name="Ввод  2 5 2 3 4 2 7" xfId="10412"/>
    <cellStyle name="Ввод  2 5 2 3 4 3" xfId="3522"/>
    <cellStyle name="Ввод  2 5 2 3 4 3 2" xfId="12464"/>
    <cellStyle name="Ввод  2 5 2 3 4 4" xfId="5425"/>
    <cellStyle name="Ввод  2 5 2 3 4 4 2" xfId="14349"/>
    <cellStyle name="Ввод  2 5 2 3 4 5" xfId="7104"/>
    <cellStyle name="Ввод  2 5 2 3 4 5 2" xfId="16028"/>
    <cellStyle name="Ввод  2 5 2 3 4 6" xfId="8782"/>
    <cellStyle name="Ввод  2 5 2 3 4 6 2" xfId="17706"/>
    <cellStyle name="Ввод  2 5 2 3 4 7" xfId="11250"/>
    <cellStyle name="Ввод  2 5 2 3 4 8" xfId="19003"/>
    <cellStyle name="Ввод  2 5 2 3 5" xfId="2554"/>
    <cellStyle name="Ввод  2 5 2 3 5 2" xfId="3952"/>
    <cellStyle name="Ввод  2 5 2 3 5 2 2" xfId="12892"/>
    <cellStyle name="Ввод  2 5 2 3 5 3" xfId="5666"/>
    <cellStyle name="Ввод  2 5 2 3 5 3 2" xfId="14590"/>
    <cellStyle name="Ввод  2 5 2 3 5 4" xfId="7344"/>
    <cellStyle name="Ввод  2 5 2 3 5 4 2" xfId="16268"/>
    <cellStyle name="Ввод  2 5 2 3 5 5" xfId="9021"/>
    <cellStyle name="Ввод  2 5 2 3 5 5 2" xfId="17945"/>
    <cellStyle name="Ввод  2 5 2 3 5 6" xfId="11499"/>
    <cellStyle name="Ввод  2 5 2 3 5 7" xfId="10075"/>
    <cellStyle name="Ввод  2 5 2 3 6" xfId="4464"/>
    <cellStyle name="Ввод  2 5 2 3 6 2" xfId="13401"/>
    <cellStyle name="Ввод  2 5 2 3 7" xfId="4650"/>
    <cellStyle name="Ввод  2 5 2 3 7 2" xfId="13583"/>
    <cellStyle name="Ввод  2 5 2 3 8" xfId="6483"/>
    <cellStyle name="Ввод  2 5 2 3 8 2" xfId="15407"/>
    <cellStyle name="Ввод  2 5 2 3 9" xfId="8161"/>
    <cellStyle name="Ввод  2 5 2 3 9 2" xfId="17085"/>
    <cellStyle name="Ввод  2 5 2 4" xfId="1708"/>
    <cellStyle name="Ввод  2 5 2 4 2" xfId="2584"/>
    <cellStyle name="Ввод  2 5 2 4 2 2" xfId="3596"/>
    <cellStyle name="Ввод  2 5 2 4 2 2 2" xfId="12538"/>
    <cellStyle name="Ввод  2 5 2 4 2 3" xfId="5696"/>
    <cellStyle name="Ввод  2 5 2 4 2 3 2" xfId="14620"/>
    <cellStyle name="Ввод  2 5 2 4 2 4" xfId="7374"/>
    <cellStyle name="Ввод  2 5 2 4 2 4 2" xfId="16298"/>
    <cellStyle name="Ввод  2 5 2 4 2 5" xfId="9051"/>
    <cellStyle name="Ввод  2 5 2 4 2 5 2" xfId="17975"/>
    <cellStyle name="Ввод  2 5 2 4 2 6" xfId="11529"/>
    <cellStyle name="Ввод  2 5 2 4 2 7" xfId="10382"/>
    <cellStyle name="Ввод  2 5 2 4 3" xfId="4482"/>
    <cellStyle name="Ввод  2 5 2 4 3 2" xfId="13418"/>
    <cellStyle name="Ввод  2 5 2 4 4" xfId="3960"/>
    <cellStyle name="Ввод  2 5 2 4 4 2" xfId="12900"/>
    <cellStyle name="Ввод  2 5 2 4 5" xfId="6513"/>
    <cellStyle name="Ввод  2 5 2 4 5 2" xfId="15437"/>
    <cellStyle name="Ввод  2 5 2 4 6" xfId="8191"/>
    <cellStyle name="Ввод  2 5 2 4 6 2" xfId="17115"/>
    <cellStyle name="Ввод  2 5 2 4 7" xfId="10659"/>
    <cellStyle name="Ввод  2 5 2 4 8" xfId="19465"/>
    <cellStyle name="Ввод  2 5 2 5" xfId="1648"/>
    <cellStyle name="Ввод  2 5 2 5 2" xfId="2524"/>
    <cellStyle name="Ввод  2 5 2 5 2 2" xfId="3540"/>
    <cellStyle name="Ввод  2 5 2 5 2 2 2" xfId="12482"/>
    <cellStyle name="Ввод  2 5 2 5 2 3" xfId="5636"/>
    <cellStyle name="Ввод  2 5 2 5 2 3 2" xfId="14560"/>
    <cellStyle name="Ввод  2 5 2 5 2 4" xfId="7314"/>
    <cellStyle name="Ввод  2 5 2 5 2 4 2" xfId="16238"/>
    <cellStyle name="Ввод  2 5 2 5 2 5" xfId="8991"/>
    <cellStyle name="Ввод  2 5 2 5 2 5 2" xfId="17915"/>
    <cellStyle name="Ввод  2 5 2 5 2 6" xfId="11469"/>
    <cellStyle name="Ввод  2 5 2 5 2 7" xfId="19396"/>
    <cellStyle name="Ввод  2 5 2 5 3" xfId="3737"/>
    <cellStyle name="Ввод  2 5 2 5 3 2" xfId="12677"/>
    <cellStyle name="Ввод  2 5 2 5 4" xfId="4589"/>
    <cellStyle name="Ввод  2 5 2 5 4 2" xfId="13524"/>
    <cellStyle name="Ввод  2 5 2 5 5" xfId="6453"/>
    <cellStyle name="Ввод  2 5 2 5 5 2" xfId="15377"/>
    <cellStyle name="Ввод  2 5 2 5 6" xfId="8131"/>
    <cellStyle name="Ввод  2 5 2 5 6 2" xfId="17055"/>
    <cellStyle name="Ввод  2 5 2 5 7" xfId="10599"/>
    <cellStyle name="Ввод  2 5 2 5 8" xfId="10177"/>
    <cellStyle name="Ввод  2 5 2 6" xfId="1938"/>
    <cellStyle name="Ввод  2 5 2 6 2" xfId="2814"/>
    <cellStyle name="Ввод  2 5 2 6 2 2" xfId="5071"/>
    <cellStyle name="Ввод  2 5 2 6 2 2 2" xfId="13998"/>
    <cellStyle name="Ввод  2 5 2 6 2 3" xfId="5926"/>
    <cellStyle name="Ввод  2 5 2 6 2 3 2" xfId="14850"/>
    <cellStyle name="Ввод  2 5 2 6 2 4" xfId="7604"/>
    <cellStyle name="Ввод  2 5 2 6 2 4 2" xfId="16528"/>
    <cellStyle name="Ввод  2 5 2 6 2 5" xfId="9281"/>
    <cellStyle name="Ввод  2 5 2 6 2 5 2" xfId="18205"/>
    <cellStyle name="Ввод  2 5 2 6 2 6" xfId="11759"/>
    <cellStyle name="Ввод  2 5 2 6 2 7" xfId="10341"/>
    <cellStyle name="Ввод  2 5 2 6 3" xfId="4182"/>
    <cellStyle name="Ввод  2 5 2 6 3 2" xfId="13121"/>
    <cellStyle name="Ввод  2 5 2 6 4" xfId="4014"/>
    <cellStyle name="Ввод  2 5 2 6 4 2" xfId="12954"/>
    <cellStyle name="Ввод  2 5 2 6 5" xfId="6743"/>
    <cellStyle name="Ввод  2 5 2 6 5 2" xfId="15667"/>
    <cellStyle name="Ввод  2 5 2 6 6" xfId="8421"/>
    <cellStyle name="Ввод  2 5 2 6 6 2" xfId="17345"/>
    <cellStyle name="Ввод  2 5 2 6 7" xfId="10889"/>
    <cellStyle name="Ввод  2 5 2 6 8" xfId="19020"/>
    <cellStyle name="Ввод  2 5 2 7" xfId="1930"/>
    <cellStyle name="Ввод  2 5 2 7 2" xfId="2806"/>
    <cellStyle name="Ввод  2 5 2 7 2 2" xfId="3774"/>
    <cellStyle name="Ввод  2 5 2 7 2 2 2" xfId="12714"/>
    <cellStyle name="Ввод  2 5 2 7 2 3" xfId="5918"/>
    <cellStyle name="Ввод  2 5 2 7 2 3 2" xfId="14842"/>
    <cellStyle name="Ввод  2 5 2 7 2 4" xfId="7596"/>
    <cellStyle name="Ввод  2 5 2 7 2 4 2" xfId="16520"/>
    <cellStyle name="Ввод  2 5 2 7 2 5" xfId="9273"/>
    <cellStyle name="Ввод  2 5 2 7 2 5 2" xfId="18197"/>
    <cellStyle name="Ввод  2 5 2 7 2 6" xfId="11751"/>
    <cellStyle name="Ввод  2 5 2 7 2 7" xfId="9975"/>
    <cellStyle name="Ввод  2 5 2 7 3" xfId="4123"/>
    <cellStyle name="Ввод  2 5 2 7 3 2" xfId="13063"/>
    <cellStyle name="Ввод  2 5 2 7 4" xfId="4257"/>
    <cellStyle name="Ввод  2 5 2 7 4 2" xfId="13196"/>
    <cellStyle name="Ввод  2 5 2 7 5" xfId="6735"/>
    <cellStyle name="Ввод  2 5 2 7 5 2" xfId="15659"/>
    <cellStyle name="Ввод  2 5 2 7 6" xfId="8413"/>
    <cellStyle name="Ввод  2 5 2 7 6 2" xfId="17337"/>
    <cellStyle name="Ввод  2 5 2 7 7" xfId="10881"/>
    <cellStyle name="Ввод  2 5 2 7 8" xfId="19273"/>
    <cellStyle name="Ввод  2 5 2 8" xfId="1923"/>
    <cellStyle name="Ввод  2 5 2 8 2" xfId="2799"/>
    <cellStyle name="Ввод  2 5 2 8 2 2" xfId="4651"/>
    <cellStyle name="Ввод  2 5 2 8 2 2 2" xfId="13584"/>
    <cellStyle name="Ввод  2 5 2 8 2 3" xfId="5911"/>
    <cellStyle name="Ввод  2 5 2 8 2 3 2" xfId="14835"/>
    <cellStyle name="Ввод  2 5 2 8 2 4" xfId="7589"/>
    <cellStyle name="Ввод  2 5 2 8 2 4 2" xfId="16513"/>
    <cellStyle name="Ввод  2 5 2 8 2 5" xfId="9266"/>
    <cellStyle name="Ввод  2 5 2 8 2 5 2" xfId="18190"/>
    <cellStyle name="Ввод  2 5 2 8 2 6" xfId="11744"/>
    <cellStyle name="Ввод  2 5 2 8 2 7" xfId="19185"/>
    <cellStyle name="Ввод  2 5 2 8 3" xfId="3677"/>
    <cellStyle name="Ввод  2 5 2 8 3 2" xfId="12618"/>
    <cellStyle name="Ввод  2 5 2 8 4" xfId="5171"/>
    <cellStyle name="Ввод  2 5 2 8 4 2" xfId="14095"/>
    <cellStyle name="Ввод  2 5 2 8 5" xfId="6728"/>
    <cellStyle name="Ввод  2 5 2 8 5 2" xfId="15652"/>
    <cellStyle name="Ввод  2 5 2 8 6" xfId="8406"/>
    <cellStyle name="Ввод  2 5 2 8 6 2" xfId="17330"/>
    <cellStyle name="Ввод  2 5 2 8 7" xfId="10874"/>
    <cellStyle name="Ввод  2 5 2 8 8" xfId="19577"/>
    <cellStyle name="Ввод  2 5 2 9" xfId="1844"/>
    <cellStyle name="Ввод  2 5 2 9 2" xfId="2720"/>
    <cellStyle name="Ввод  2 5 2 9 2 2" xfId="5130"/>
    <cellStyle name="Ввод  2 5 2 9 2 2 2" xfId="14056"/>
    <cellStyle name="Ввод  2 5 2 9 2 3" xfId="5832"/>
    <cellStyle name="Ввод  2 5 2 9 2 3 2" xfId="14756"/>
    <cellStyle name="Ввод  2 5 2 9 2 4" xfId="7510"/>
    <cellStyle name="Ввод  2 5 2 9 2 4 2" xfId="16434"/>
    <cellStyle name="Ввод  2 5 2 9 2 5" xfId="9187"/>
    <cellStyle name="Ввод  2 5 2 9 2 5 2" xfId="18111"/>
    <cellStyle name="Ввод  2 5 2 9 2 6" xfId="11665"/>
    <cellStyle name="Ввод  2 5 2 9 2 7" xfId="9886"/>
    <cellStyle name="Ввод  2 5 2 9 3" xfId="3477"/>
    <cellStyle name="Ввод  2 5 2 9 3 2" xfId="12421"/>
    <cellStyle name="Ввод  2 5 2 9 4" xfId="3423"/>
    <cellStyle name="Ввод  2 5 2 9 4 2" xfId="12367"/>
    <cellStyle name="Ввод  2 5 2 9 5" xfId="6649"/>
    <cellStyle name="Ввод  2 5 2 9 5 2" xfId="15573"/>
    <cellStyle name="Ввод  2 5 2 9 6" xfId="8327"/>
    <cellStyle name="Ввод  2 5 2 9 6 2" xfId="17251"/>
    <cellStyle name="Ввод  2 5 2 9 7" xfId="10795"/>
    <cellStyle name="Ввод  2 5 2 9 8" xfId="19609"/>
    <cellStyle name="Ввод  2 6" xfId="1630"/>
    <cellStyle name="Ввод  2 6 10" xfId="10581"/>
    <cellStyle name="Ввод  2 6 11" xfId="19166"/>
    <cellStyle name="Ввод  2 6 2" xfId="2053"/>
    <cellStyle name="Ввод  2 6 2 2" xfId="2929"/>
    <cellStyle name="Ввод  2 6 2 2 2" xfId="3977"/>
    <cellStyle name="Ввод  2 6 2 2 2 2" xfId="12917"/>
    <cellStyle name="Ввод  2 6 2 2 3" xfId="6041"/>
    <cellStyle name="Ввод  2 6 2 2 3 2" xfId="14965"/>
    <cellStyle name="Ввод  2 6 2 2 4" xfId="7719"/>
    <cellStyle name="Ввод  2 6 2 2 4 2" xfId="16643"/>
    <cellStyle name="Ввод  2 6 2 2 5" xfId="9396"/>
    <cellStyle name="Ввод  2 6 2 2 5 2" xfId="18320"/>
    <cellStyle name="Ввод  2 6 2 2 6" xfId="11874"/>
    <cellStyle name="Ввод  2 6 2 2 7" xfId="18766"/>
    <cellStyle name="Ввод  2 6 2 3" xfId="4407"/>
    <cellStyle name="Ввод  2 6 2 3 2" xfId="13345"/>
    <cellStyle name="Ввод  2 6 2 4" xfId="4706"/>
    <cellStyle name="Ввод  2 6 2 4 2" xfId="13639"/>
    <cellStyle name="Ввод  2 6 2 5" xfId="6858"/>
    <cellStyle name="Ввод  2 6 2 5 2" xfId="15782"/>
    <cellStyle name="Ввод  2 6 2 6" xfId="8536"/>
    <cellStyle name="Ввод  2 6 2 6 2" xfId="17460"/>
    <cellStyle name="Ввод  2 6 2 7" xfId="11004"/>
    <cellStyle name="Ввод  2 6 2 8" xfId="19287"/>
    <cellStyle name="Ввод  2 6 3" xfId="2139"/>
    <cellStyle name="Ввод  2 6 3 2" xfId="3015"/>
    <cellStyle name="Ввод  2 6 3 2 2" xfId="4724"/>
    <cellStyle name="Ввод  2 6 3 2 2 2" xfId="13657"/>
    <cellStyle name="Ввод  2 6 3 2 3" xfId="6127"/>
    <cellStyle name="Ввод  2 6 3 2 3 2" xfId="15051"/>
    <cellStyle name="Ввод  2 6 3 2 4" xfId="7805"/>
    <cellStyle name="Ввод  2 6 3 2 4 2" xfId="16729"/>
    <cellStyle name="Ввод  2 6 3 2 5" xfId="9482"/>
    <cellStyle name="Ввод  2 6 3 2 5 2" xfId="18406"/>
    <cellStyle name="Ввод  2 6 3 2 6" xfId="11960"/>
    <cellStyle name="Ввод  2 6 3 2 7" xfId="9926"/>
    <cellStyle name="Ввод  2 6 3 3" xfId="5104"/>
    <cellStyle name="Ввод  2 6 3 3 2" xfId="14031"/>
    <cellStyle name="Ввод  2 6 3 4" xfId="5265"/>
    <cellStyle name="Ввод  2 6 3 4 2" xfId="14189"/>
    <cellStyle name="Ввод  2 6 3 5" xfId="6944"/>
    <cellStyle name="Ввод  2 6 3 5 2" xfId="15868"/>
    <cellStyle name="Ввод  2 6 3 6" xfId="8622"/>
    <cellStyle name="Ввод  2 6 3 6 2" xfId="17546"/>
    <cellStyle name="Ввод  2 6 3 7" xfId="11090"/>
    <cellStyle name="Ввод  2 6 3 8" xfId="19470"/>
    <cellStyle name="Ввод  2 6 4" xfId="2225"/>
    <cellStyle name="Ввод  2 6 4 2" xfId="3101"/>
    <cellStyle name="Ввод  2 6 4 2 2" xfId="4946"/>
    <cellStyle name="Ввод  2 6 4 2 2 2" xfId="13874"/>
    <cellStyle name="Ввод  2 6 4 2 3" xfId="6213"/>
    <cellStyle name="Ввод  2 6 4 2 3 2" xfId="15137"/>
    <cellStyle name="Ввод  2 6 4 2 4" xfId="7891"/>
    <cellStyle name="Ввод  2 6 4 2 4 2" xfId="16815"/>
    <cellStyle name="Ввод  2 6 4 2 5" xfId="9568"/>
    <cellStyle name="Ввод  2 6 4 2 5 2" xfId="18492"/>
    <cellStyle name="Ввод  2 6 4 2 6" xfId="12046"/>
    <cellStyle name="Ввод  2 6 4 2 7" xfId="9988"/>
    <cellStyle name="Ввод  2 6 4 3" xfId="3910"/>
    <cellStyle name="Ввод  2 6 4 3 2" xfId="12850"/>
    <cellStyle name="Ввод  2 6 4 4" xfId="5351"/>
    <cellStyle name="Ввод  2 6 4 4 2" xfId="14275"/>
    <cellStyle name="Ввод  2 6 4 5" xfId="7030"/>
    <cellStyle name="Ввод  2 6 4 5 2" xfId="15954"/>
    <cellStyle name="Ввод  2 6 4 6" xfId="8708"/>
    <cellStyle name="Ввод  2 6 4 6 2" xfId="17632"/>
    <cellStyle name="Ввод  2 6 4 7" xfId="11176"/>
    <cellStyle name="Ввод  2 6 4 8" xfId="18858"/>
    <cellStyle name="Ввод  2 6 5" xfId="2506"/>
    <cellStyle name="Ввод  2 6 5 2" xfId="4056"/>
    <cellStyle name="Ввод  2 6 5 2 2" xfId="12996"/>
    <cellStyle name="Ввод  2 6 5 3" xfId="5618"/>
    <cellStyle name="Ввод  2 6 5 3 2" xfId="14542"/>
    <cellStyle name="Ввод  2 6 5 4" xfId="7296"/>
    <cellStyle name="Ввод  2 6 5 4 2" xfId="16220"/>
    <cellStyle name="Ввод  2 6 5 5" xfId="8973"/>
    <cellStyle name="Ввод  2 6 5 5 2" xfId="17897"/>
    <cellStyle name="Ввод  2 6 5 6" xfId="11451"/>
    <cellStyle name="Ввод  2 6 5 7" xfId="19375"/>
    <cellStyle name="Ввод  2 6 6" xfId="4606"/>
    <cellStyle name="Ввод  2 6 6 2" xfId="13540"/>
    <cellStyle name="Ввод  2 6 7" xfId="3656"/>
    <cellStyle name="Ввод  2 6 7 2" xfId="12597"/>
    <cellStyle name="Ввод  2 6 8" xfId="6435"/>
    <cellStyle name="Ввод  2 6 8 2" xfId="15359"/>
    <cellStyle name="Ввод  2 6 9" xfId="8113"/>
    <cellStyle name="Ввод  2 6 9 2" xfId="17037"/>
    <cellStyle name="Ввод  2 7" xfId="1682"/>
    <cellStyle name="Ввод  2 7 10" xfId="10633"/>
    <cellStyle name="Ввод  2 7 11" xfId="18876"/>
    <cellStyle name="Ввод  2 7 2" xfId="2121"/>
    <cellStyle name="Ввод  2 7 2 2" xfId="2997"/>
    <cellStyle name="Ввод  2 7 2 2 2" xfId="4797"/>
    <cellStyle name="Ввод  2 7 2 2 2 2" xfId="13727"/>
    <cellStyle name="Ввод  2 7 2 2 3" xfId="6109"/>
    <cellStyle name="Ввод  2 7 2 2 3 2" xfId="15033"/>
    <cellStyle name="Ввод  2 7 2 2 4" xfId="7787"/>
    <cellStyle name="Ввод  2 7 2 2 4 2" xfId="16711"/>
    <cellStyle name="Ввод  2 7 2 2 5" xfId="9464"/>
    <cellStyle name="Ввод  2 7 2 2 5 2" xfId="18388"/>
    <cellStyle name="Ввод  2 7 2 2 6" xfId="11942"/>
    <cellStyle name="Ввод  2 7 2 2 7" xfId="18756"/>
    <cellStyle name="Ввод  2 7 2 3" xfId="4773"/>
    <cellStyle name="Ввод  2 7 2 3 2" xfId="13703"/>
    <cellStyle name="Ввод  2 7 2 4" xfId="5247"/>
    <cellStyle name="Ввод  2 7 2 4 2" xfId="14171"/>
    <cellStyle name="Ввод  2 7 2 5" xfId="6926"/>
    <cellStyle name="Ввод  2 7 2 5 2" xfId="15850"/>
    <cellStyle name="Ввод  2 7 2 6" xfId="8604"/>
    <cellStyle name="Ввод  2 7 2 6 2" xfId="17528"/>
    <cellStyle name="Ввод  2 7 2 7" xfId="11072"/>
    <cellStyle name="Ввод  2 7 2 8" xfId="18903"/>
    <cellStyle name="Ввод  2 7 3" xfId="2207"/>
    <cellStyle name="Ввод  2 7 3 2" xfId="3083"/>
    <cellStyle name="Ввод  2 7 3 2 2" xfId="3877"/>
    <cellStyle name="Ввод  2 7 3 2 2 2" xfId="12817"/>
    <cellStyle name="Ввод  2 7 3 2 3" xfId="6195"/>
    <cellStyle name="Ввод  2 7 3 2 3 2" xfId="15119"/>
    <cellStyle name="Ввод  2 7 3 2 4" xfId="7873"/>
    <cellStyle name="Ввод  2 7 3 2 4 2" xfId="16797"/>
    <cellStyle name="Ввод  2 7 3 2 5" xfId="9550"/>
    <cellStyle name="Ввод  2 7 3 2 5 2" xfId="18474"/>
    <cellStyle name="Ввод  2 7 3 2 6" xfId="12028"/>
    <cellStyle name="Ввод  2 7 3 2 7" xfId="10040"/>
    <cellStyle name="Ввод  2 7 3 3" xfId="4090"/>
    <cellStyle name="Ввод  2 7 3 3 2" xfId="13030"/>
    <cellStyle name="Ввод  2 7 3 4" xfId="5333"/>
    <cellStyle name="Ввод  2 7 3 4 2" xfId="14257"/>
    <cellStyle name="Ввод  2 7 3 5" xfId="7012"/>
    <cellStyle name="Ввод  2 7 3 5 2" xfId="15936"/>
    <cellStyle name="Ввод  2 7 3 6" xfId="8690"/>
    <cellStyle name="Ввод  2 7 3 6 2" xfId="17614"/>
    <cellStyle name="Ввод  2 7 3 7" xfId="11158"/>
    <cellStyle name="Ввод  2 7 3 8" xfId="18980"/>
    <cellStyle name="Ввод  2 7 4" xfId="2293"/>
    <cellStyle name="Ввод  2 7 4 2" xfId="3169"/>
    <cellStyle name="Ввод  2 7 4 2 2" xfId="3414"/>
    <cellStyle name="Ввод  2 7 4 2 2 2" xfId="12358"/>
    <cellStyle name="Ввод  2 7 4 2 3" xfId="6281"/>
    <cellStyle name="Ввод  2 7 4 2 3 2" xfId="15205"/>
    <cellStyle name="Ввод  2 7 4 2 4" xfId="7959"/>
    <cellStyle name="Ввод  2 7 4 2 4 2" xfId="16883"/>
    <cellStyle name="Ввод  2 7 4 2 5" xfId="9636"/>
    <cellStyle name="Ввод  2 7 4 2 5 2" xfId="18560"/>
    <cellStyle name="Ввод  2 7 4 2 6" xfId="12114"/>
    <cellStyle name="Ввод  2 7 4 2 7" xfId="10552"/>
    <cellStyle name="Ввод  2 7 4 3" xfId="4799"/>
    <cellStyle name="Ввод  2 7 4 3 2" xfId="13729"/>
    <cellStyle name="Ввод  2 7 4 4" xfId="5419"/>
    <cellStyle name="Ввод  2 7 4 4 2" xfId="14343"/>
    <cellStyle name="Ввод  2 7 4 5" xfId="7098"/>
    <cellStyle name="Ввод  2 7 4 5 2" xfId="16022"/>
    <cellStyle name="Ввод  2 7 4 6" xfId="8776"/>
    <cellStyle name="Ввод  2 7 4 6 2" xfId="17700"/>
    <cellStyle name="Ввод  2 7 4 7" xfId="11244"/>
    <cellStyle name="Ввод  2 7 4 8" xfId="19225"/>
    <cellStyle name="Ввод  2 7 5" xfId="2558"/>
    <cellStyle name="Ввод  2 7 5 2" xfId="4073"/>
    <cellStyle name="Ввод  2 7 5 2 2" xfId="13013"/>
    <cellStyle name="Ввод  2 7 5 3" xfId="5670"/>
    <cellStyle name="Ввод  2 7 5 3 2" xfId="14594"/>
    <cellStyle name="Ввод  2 7 5 4" xfId="7348"/>
    <cellStyle name="Ввод  2 7 5 4 2" xfId="16272"/>
    <cellStyle name="Ввод  2 7 5 5" xfId="9025"/>
    <cellStyle name="Ввод  2 7 5 5 2" xfId="17949"/>
    <cellStyle name="Ввод  2 7 5 6" xfId="11503"/>
    <cellStyle name="Ввод  2 7 5 7" xfId="10355"/>
    <cellStyle name="Ввод  2 7 6" xfId="4912"/>
    <cellStyle name="Ввод  2 7 6 2" xfId="13840"/>
    <cellStyle name="Ввод  2 7 7" xfId="4815"/>
    <cellStyle name="Ввод  2 7 7 2" xfId="13745"/>
    <cellStyle name="Ввод  2 7 8" xfId="6487"/>
    <cellStyle name="Ввод  2 7 8 2" xfId="15411"/>
    <cellStyle name="Ввод  2 7 9" xfId="8165"/>
    <cellStyle name="Ввод  2 7 9 2" xfId="17089"/>
    <cellStyle name="Ввод  2 8" xfId="1792"/>
    <cellStyle name="Ввод  2 8 2" xfId="2668"/>
    <cellStyle name="Ввод  2 8 2 2" xfId="3763"/>
    <cellStyle name="Ввод  2 8 2 2 2" xfId="12703"/>
    <cellStyle name="Ввод  2 8 2 3" xfId="5780"/>
    <cellStyle name="Ввод  2 8 2 3 2" xfId="14704"/>
    <cellStyle name="Ввод  2 8 2 4" xfId="7458"/>
    <cellStyle name="Ввод  2 8 2 4 2" xfId="16382"/>
    <cellStyle name="Ввод  2 8 2 5" xfId="9135"/>
    <cellStyle name="Ввод  2 8 2 5 2" xfId="18059"/>
    <cellStyle name="Ввод  2 8 2 6" xfId="11613"/>
    <cellStyle name="Ввод  2 8 2 7" xfId="10081"/>
    <cellStyle name="Ввод  2 8 3" xfId="5022"/>
    <cellStyle name="Ввод  2 8 3 2" xfId="13949"/>
    <cellStyle name="Ввод  2 8 4" xfId="3712"/>
    <cellStyle name="Ввод  2 8 4 2" xfId="12652"/>
    <cellStyle name="Ввод  2 8 5" xfId="6597"/>
    <cellStyle name="Ввод  2 8 5 2" xfId="15521"/>
    <cellStyle name="Ввод  2 8 6" xfId="8275"/>
    <cellStyle name="Ввод  2 8 6 2" xfId="17199"/>
    <cellStyle name="Ввод  2 8 7" xfId="10743"/>
    <cellStyle name="Ввод  2 8 8" xfId="19398"/>
    <cellStyle name="Ввод  2 9" xfId="1725"/>
    <cellStyle name="Ввод  2 9 2" xfId="2601"/>
    <cellStyle name="Ввод  2 9 2 2" xfId="4567"/>
    <cellStyle name="Ввод  2 9 2 2 2" xfId="13502"/>
    <cellStyle name="Ввод  2 9 2 3" xfId="5713"/>
    <cellStyle name="Ввод  2 9 2 3 2" xfId="14637"/>
    <cellStyle name="Ввод  2 9 2 4" xfId="7391"/>
    <cellStyle name="Ввод  2 9 2 4 2" xfId="16315"/>
    <cellStyle name="Ввод  2 9 2 5" xfId="9068"/>
    <cellStyle name="Ввод  2 9 2 5 2" xfId="17992"/>
    <cellStyle name="Ввод  2 9 2 6" xfId="11546"/>
    <cellStyle name="Ввод  2 9 2 7" xfId="11280"/>
    <cellStyle name="Ввод  2 9 3" xfId="4264"/>
    <cellStyle name="Ввод  2 9 3 2" xfId="13203"/>
    <cellStyle name="Ввод  2 9 4" xfId="4676"/>
    <cellStyle name="Ввод  2 9 4 2" xfId="13609"/>
    <cellStyle name="Ввод  2 9 5" xfId="6530"/>
    <cellStyle name="Ввод  2 9 5 2" xfId="15454"/>
    <cellStyle name="Ввод  2 9 6" xfId="8208"/>
    <cellStyle name="Ввод  2 9 6 2" xfId="17132"/>
    <cellStyle name="Ввод  2 9 7" xfId="10676"/>
    <cellStyle name="Ввод  2 9 8" xfId="19603"/>
    <cellStyle name="Ввод  3" xfId="470"/>
    <cellStyle name="Вывод" xfId="10" builtinId="21" customBuiltin="1"/>
    <cellStyle name="Вывод 2" xfId="101"/>
    <cellStyle name="Вывод 2 10" xfId="1900"/>
    <cellStyle name="Вывод 2 10 2" xfId="2776"/>
    <cellStyle name="Вывод 2 10 2 2" xfId="5888"/>
    <cellStyle name="Вывод 2 10 2 2 2" xfId="14812"/>
    <cellStyle name="Вывод 2 10 2 3" xfId="7566"/>
    <cellStyle name="Вывод 2 10 2 3 2" xfId="16490"/>
    <cellStyle name="Вывод 2 10 2 4" xfId="9243"/>
    <cellStyle name="Вывод 2 10 2 4 2" xfId="18167"/>
    <cellStyle name="Вывод 2 10 2 5" xfId="11721"/>
    <cellStyle name="Вывод 2 10 2 6" xfId="10099"/>
    <cellStyle name="Вывод 2 10 3" xfId="3894"/>
    <cellStyle name="Вывод 2 10 3 2" xfId="12834"/>
    <cellStyle name="Вывод 2 10 4" xfId="6705"/>
    <cellStyle name="Вывод 2 10 4 2" xfId="15629"/>
    <cellStyle name="Вывод 2 10 5" xfId="8383"/>
    <cellStyle name="Вывод 2 10 5 2" xfId="17307"/>
    <cellStyle name="Вывод 2 10 6" xfId="10851"/>
    <cellStyle name="Вывод 2 10 7" xfId="19397"/>
    <cellStyle name="Вывод 2 11" xfId="1876"/>
    <cellStyle name="Вывод 2 11 2" xfId="2752"/>
    <cellStyle name="Вывод 2 11 2 2" xfId="5864"/>
    <cellStyle name="Вывод 2 11 2 2 2" xfId="14788"/>
    <cellStyle name="Вывод 2 11 2 3" xfId="7542"/>
    <cellStyle name="Вывод 2 11 2 3 2" xfId="16466"/>
    <cellStyle name="Вывод 2 11 2 4" xfId="9219"/>
    <cellStyle name="Вывод 2 11 2 4 2" xfId="18143"/>
    <cellStyle name="Вывод 2 11 2 5" xfId="11697"/>
    <cellStyle name="Вывод 2 11 2 6" xfId="10519"/>
    <cellStyle name="Вывод 2 11 3" xfId="4137"/>
    <cellStyle name="Вывод 2 11 3 2" xfId="13076"/>
    <cellStyle name="Вывод 2 11 4" xfId="6681"/>
    <cellStyle name="Вывод 2 11 4 2" xfId="15605"/>
    <cellStyle name="Вывод 2 11 5" xfId="8359"/>
    <cellStyle name="Вывод 2 11 5 2" xfId="17283"/>
    <cellStyle name="Вывод 2 11 6" xfId="10827"/>
    <cellStyle name="Вывод 2 11 7" xfId="19526"/>
    <cellStyle name="Вывод 2 12" xfId="1952"/>
    <cellStyle name="Вывод 2 12 2" xfId="2828"/>
    <cellStyle name="Вывод 2 12 2 2" xfId="5940"/>
    <cellStyle name="Вывод 2 12 2 2 2" xfId="14864"/>
    <cellStyle name="Вывод 2 12 2 3" xfId="7618"/>
    <cellStyle name="Вывод 2 12 2 3 2" xfId="16542"/>
    <cellStyle name="Вывод 2 12 2 4" xfId="9295"/>
    <cellStyle name="Вывод 2 12 2 4 2" xfId="18219"/>
    <cellStyle name="Вывод 2 12 2 5" xfId="11773"/>
    <cellStyle name="Вывод 2 12 2 6" xfId="10266"/>
    <cellStyle name="Вывод 2 12 3" xfId="3367"/>
    <cellStyle name="Вывод 2 12 3 2" xfId="12312"/>
    <cellStyle name="Вывод 2 12 4" xfId="6757"/>
    <cellStyle name="Вывод 2 12 4 2" xfId="15681"/>
    <cellStyle name="Вывод 2 12 5" xfId="8435"/>
    <cellStyle name="Вывод 2 12 5 2" xfId="17359"/>
    <cellStyle name="Вывод 2 12 6" xfId="10903"/>
    <cellStyle name="Вывод 2 12 7" xfId="19560"/>
    <cellStyle name="Вывод 2 13" xfId="1799"/>
    <cellStyle name="Вывод 2 13 2" xfId="2675"/>
    <cellStyle name="Вывод 2 13 2 2" xfId="5787"/>
    <cellStyle name="Вывод 2 13 2 2 2" xfId="14711"/>
    <cellStyle name="Вывод 2 13 2 3" xfId="7465"/>
    <cellStyle name="Вывод 2 13 2 3 2" xfId="16389"/>
    <cellStyle name="Вывод 2 13 2 4" xfId="9142"/>
    <cellStyle name="Вывод 2 13 2 4 2" xfId="18066"/>
    <cellStyle name="Вывод 2 13 2 5" xfId="11620"/>
    <cellStyle name="Вывод 2 13 2 6" xfId="10130"/>
    <cellStyle name="Вывод 2 13 3" xfId="4346"/>
    <cellStyle name="Вывод 2 13 3 2" xfId="13285"/>
    <cellStyle name="Вывод 2 13 4" xfId="6604"/>
    <cellStyle name="Вывод 2 13 4 2" xfId="15528"/>
    <cellStyle name="Вывод 2 13 5" xfId="8282"/>
    <cellStyle name="Вывод 2 13 5 2" xfId="17206"/>
    <cellStyle name="Вывод 2 13 6" xfId="10750"/>
    <cellStyle name="Вывод 2 13 7" xfId="19197"/>
    <cellStyle name="Вывод 2 14" xfId="1973"/>
    <cellStyle name="Вывод 2 14 2" xfId="2849"/>
    <cellStyle name="Вывод 2 14 2 2" xfId="5961"/>
    <cellStyle name="Вывод 2 14 2 2 2" xfId="14885"/>
    <cellStyle name="Вывод 2 14 2 3" xfId="7639"/>
    <cellStyle name="Вывод 2 14 2 3 2" xfId="16563"/>
    <cellStyle name="Вывод 2 14 2 4" xfId="9316"/>
    <cellStyle name="Вывод 2 14 2 4 2" xfId="18240"/>
    <cellStyle name="Вывод 2 14 2 5" xfId="11794"/>
    <cellStyle name="Вывод 2 14 2 6" xfId="240"/>
    <cellStyle name="Вывод 2 14 3" xfId="3787"/>
    <cellStyle name="Вывод 2 14 3 2" xfId="12727"/>
    <cellStyle name="Вывод 2 14 4" xfId="6778"/>
    <cellStyle name="Вывод 2 14 4 2" xfId="15702"/>
    <cellStyle name="Вывод 2 14 5" xfId="8456"/>
    <cellStyle name="Вывод 2 14 5 2" xfId="17380"/>
    <cellStyle name="Вывод 2 14 6" xfId="10924"/>
    <cellStyle name="Вывод 2 14 7" xfId="19213"/>
    <cellStyle name="Вывод 2 15" xfId="2019"/>
    <cellStyle name="Вывод 2 15 2" xfId="2895"/>
    <cellStyle name="Вывод 2 15 2 2" xfId="6007"/>
    <cellStyle name="Вывод 2 15 2 2 2" xfId="14931"/>
    <cellStyle name="Вывод 2 15 2 3" xfId="7685"/>
    <cellStyle name="Вывод 2 15 2 3 2" xfId="16609"/>
    <cellStyle name="Вывод 2 15 2 4" xfId="9362"/>
    <cellStyle name="Вывод 2 15 2 4 2" xfId="18286"/>
    <cellStyle name="Вывод 2 15 2 5" xfId="11840"/>
    <cellStyle name="Вывод 2 15 2 6" xfId="10532"/>
    <cellStyle name="Вывод 2 15 3" xfId="5117"/>
    <cellStyle name="Вывод 2 15 3 2" xfId="14044"/>
    <cellStyle name="Вывод 2 15 4" xfId="6824"/>
    <cellStyle name="Вывод 2 15 4 2" xfId="15748"/>
    <cellStyle name="Вывод 2 15 5" xfId="8502"/>
    <cellStyle name="Вывод 2 15 5 2" xfId="17426"/>
    <cellStyle name="Вывод 2 15 6" xfId="10970"/>
    <cellStyle name="Вывод 2 15 7" xfId="19279"/>
    <cellStyle name="Вывод 2 16" xfId="2353"/>
    <cellStyle name="Вывод 2 16 2" xfId="3215"/>
    <cellStyle name="Вывод 2 16 2 2" xfId="6327"/>
    <cellStyle name="Вывод 2 16 2 2 2" xfId="15251"/>
    <cellStyle name="Вывод 2 16 2 3" xfId="8005"/>
    <cellStyle name="Вывод 2 16 2 3 2" xfId="16929"/>
    <cellStyle name="Вывод 2 16 2 4" xfId="9682"/>
    <cellStyle name="Вывод 2 16 2 4 2" xfId="18606"/>
    <cellStyle name="Вывод 2 16 2 5" xfId="12160"/>
    <cellStyle name="Вывод 2 16 2 6" xfId="19179"/>
    <cellStyle name="Вывод 2 16 3" xfId="5467"/>
    <cellStyle name="Вывод 2 16 3 2" xfId="14391"/>
    <cellStyle name="Вывод 2 16 4" xfId="7145"/>
    <cellStyle name="Вывод 2 16 4 2" xfId="16069"/>
    <cellStyle name="Вывод 2 16 5" xfId="8822"/>
    <cellStyle name="Вывод 2 16 5 2" xfId="17746"/>
    <cellStyle name="Вывод 2 16 6" xfId="11299"/>
    <cellStyle name="Вывод 2 16 7" xfId="19450"/>
    <cellStyle name="Вывод 2 17" xfId="2328"/>
    <cellStyle name="Вывод 2 17 2" xfId="3197"/>
    <cellStyle name="Вывод 2 17 2 2" xfId="6309"/>
    <cellStyle name="Вывод 2 17 2 2 2" xfId="15233"/>
    <cellStyle name="Вывод 2 17 2 3" xfId="7987"/>
    <cellStyle name="Вывод 2 17 2 3 2" xfId="16911"/>
    <cellStyle name="Вывод 2 17 2 4" xfId="9664"/>
    <cellStyle name="Вывод 2 17 2 4 2" xfId="18588"/>
    <cellStyle name="Вывод 2 17 2 5" xfId="12142"/>
    <cellStyle name="Вывод 2 17 2 6" xfId="18797"/>
    <cellStyle name="Вывод 2 17 3" xfId="5449"/>
    <cellStyle name="Вывод 2 17 3 2" xfId="14373"/>
    <cellStyle name="Вывод 2 17 4" xfId="7127"/>
    <cellStyle name="Вывод 2 17 4 2" xfId="16051"/>
    <cellStyle name="Вывод 2 17 5" xfId="8804"/>
    <cellStyle name="Вывод 2 17 5 2" xfId="17728"/>
    <cellStyle name="Вывод 2 17 6" xfId="11277"/>
    <cellStyle name="Вывод 2 17 7" xfId="18830"/>
    <cellStyle name="Вывод 2 18" xfId="2422"/>
    <cellStyle name="Вывод 2 18 2" xfId="3279"/>
    <cellStyle name="Вывод 2 18 2 2" xfId="6391"/>
    <cellStyle name="Вывод 2 18 2 2 2" xfId="15315"/>
    <cellStyle name="Вывод 2 18 2 3" xfId="8069"/>
    <cellStyle name="Вывод 2 18 2 3 2" xfId="16993"/>
    <cellStyle name="Вывод 2 18 2 4" xfId="9746"/>
    <cellStyle name="Вывод 2 18 2 4 2" xfId="18670"/>
    <cellStyle name="Вывод 2 18 2 5" xfId="12224"/>
    <cellStyle name="Вывод 2 18 2 6" xfId="10210"/>
    <cellStyle name="Вывод 2 18 3" xfId="5534"/>
    <cellStyle name="Вывод 2 18 3 2" xfId="14458"/>
    <cellStyle name="Вывод 2 18 4" xfId="7212"/>
    <cellStyle name="Вывод 2 18 4 2" xfId="16136"/>
    <cellStyle name="Вывод 2 18 5" xfId="8889"/>
    <cellStyle name="Вывод 2 18 5 2" xfId="17813"/>
    <cellStyle name="Вывод 2 18 6" xfId="11367"/>
    <cellStyle name="Вывод 2 18 7" xfId="19254"/>
    <cellStyle name="Вывод 2 19" xfId="2488"/>
    <cellStyle name="Вывод 2 19 2" xfId="5600"/>
    <cellStyle name="Вывод 2 19 2 2" xfId="14524"/>
    <cellStyle name="Вывод 2 19 3" xfId="7278"/>
    <cellStyle name="Вывод 2 19 3 2" xfId="16202"/>
    <cellStyle name="Вывод 2 19 4" xfId="8955"/>
    <cellStyle name="Вывод 2 19 4 2" xfId="17879"/>
    <cellStyle name="Вывод 2 19 5" xfId="11433"/>
    <cellStyle name="Вывод 2 19 6" xfId="19407"/>
    <cellStyle name="Вывод 2 2" xfId="102"/>
    <cellStyle name="Вывод 2 2 10" xfId="1838"/>
    <cellStyle name="Вывод 2 2 10 2" xfId="2714"/>
    <cellStyle name="Вывод 2 2 10 2 2" xfId="5826"/>
    <cellStyle name="Вывод 2 2 10 2 2 2" xfId="14750"/>
    <cellStyle name="Вывод 2 2 10 2 3" xfId="7504"/>
    <cellStyle name="Вывод 2 2 10 2 3 2" xfId="16428"/>
    <cellStyle name="Вывод 2 2 10 2 4" xfId="9181"/>
    <cellStyle name="Вывод 2 2 10 2 4 2" xfId="18105"/>
    <cellStyle name="Вывод 2 2 10 2 5" xfId="11659"/>
    <cellStyle name="Вывод 2 2 10 2 6" xfId="10027"/>
    <cellStyle name="Вывод 2 2 10 3" xfId="4673"/>
    <cellStyle name="Вывод 2 2 10 3 2" xfId="13606"/>
    <cellStyle name="Вывод 2 2 10 4" xfId="6643"/>
    <cellStyle name="Вывод 2 2 10 4 2" xfId="15567"/>
    <cellStyle name="Вывод 2 2 10 5" xfId="8321"/>
    <cellStyle name="Вывод 2 2 10 5 2" xfId="17245"/>
    <cellStyle name="Вывод 2 2 10 6" xfId="10789"/>
    <cellStyle name="Вывод 2 2 10 7" xfId="18936"/>
    <cellStyle name="Вывод 2 2 11" xfId="1857"/>
    <cellStyle name="Вывод 2 2 11 2" xfId="2733"/>
    <cellStyle name="Вывод 2 2 11 2 2" xfId="5845"/>
    <cellStyle name="Вывод 2 2 11 2 2 2" xfId="14769"/>
    <cellStyle name="Вывод 2 2 11 2 3" xfId="7523"/>
    <cellStyle name="Вывод 2 2 11 2 3 2" xfId="16447"/>
    <cellStyle name="Вывод 2 2 11 2 4" xfId="9200"/>
    <cellStyle name="Вывод 2 2 11 2 4 2" xfId="18124"/>
    <cellStyle name="Вывод 2 2 11 2 5" xfId="11678"/>
    <cellStyle name="Вывод 2 2 11 2 6" xfId="10299"/>
    <cellStyle name="Вывод 2 2 11 3" xfId="3675"/>
    <cellStyle name="Вывод 2 2 11 3 2" xfId="12616"/>
    <cellStyle name="Вывод 2 2 11 4" xfId="6662"/>
    <cellStyle name="Вывод 2 2 11 4 2" xfId="15586"/>
    <cellStyle name="Вывод 2 2 11 5" xfId="8340"/>
    <cellStyle name="Вывод 2 2 11 5 2" xfId="17264"/>
    <cellStyle name="Вывод 2 2 11 6" xfId="10808"/>
    <cellStyle name="Вывод 2 2 11 7" xfId="19053"/>
    <cellStyle name="Вывод 2 2 12" xfId="1957"/>
    <cellStyle name="Вывод 2 2 12 2" xfId="2833"/>
    <cellStyle name="Вывод 2 2 12 2 2" xfId="5945"/>
    <cellStyle name="Вывод 2 2 12 2 2 2" xfId="14869"/>
    <cellStyle name="Вывод 2 2 12 2 3" xfId="7623"/>
    <cellStyle name="Вывод 2 2 12 2 3 2" xfId="16547"/>
    <cellStyle name="Вывод 2 2 12 2 4" xfId="9300"/>
    <cellStyle name="Вывод 2 2 12 2 4 2" xfId="18224"/>
    <cellStyle name="Вывод 2 2 12 2 5" xfId="11778"/>
    <cellStyle name="Вывод 2 2 12 2 6" xfId="9885"/>
    <cellStyle name="Вывод 2 2 12 3" xfId="4304"/>
    <cellStyle name="Вывод 2 2 12 3 2" xfId="13243"/>
    <cellStyle name="Вывод 2 2 12 4" xfId="6762"/>
    <cellStyle name="Вывод 2 2 12 4 2" xfId="15686"/>
    <cellStyle name="Вывод 2 2 12 5" xfId="8440"/>
    <cellStyle name="Вывод 2 2 12 5 2" xfId="17364"/>
    <cellStyle name="Вывод 2 2 12 6" xfId="10908"/>
    <cellStyle name="Вывод 2 2 12 7" xfId="19295"/>
    <cellStyle name="Вывод 2 2 13" xfId="1974"/>
    <cellStyle name="Вывод 2 2 13 2" xfId="2850"/>
    <cellStyle name="Вывод 2 2 13 2 2" xfId="5962"/>
    <cellStyle name="Вывод 2 2 13 2 2 2" xfId="14886"/>
    <cellStyle name="Вывод 2 2 13 2 3" xfId="7640"/>
    <cellStyle name="Вывод 2 2 13 2 3 2" xfId="16564"/>
    <cellStyle name="Вывод 2 2 13 2 4" xfId="9317"/>
    <cellStyle name="Вывод 2 2 13 2 4 2" xfId="18241"/>
    <cellStyle name="Вывод 2 2 13 2 5" xfId="11795"/>
    <cellStyle name="Вывод 2 2 13 2 6" xfId="10197"/>
    <cellStyle name="Вывод 2 2 13 3" xfId="4811"/>
    <cellStyle name="Вывод 2 2 13 3 2" xfId="13741"/>
    <cellStyle name="Вывод 2 2 13 4" xfId="6779"/>
    <cellStyle name="Вывод 2 2 13 4 2" xfId="15703"/>
    <cellStyle name="Вывод 2 2 13 5" xfId="8457"/>
    <cellStyle name="Вывод 2 2 13 5 2" xfId="17381"/>
    <cellStyle name="Вывод 2 2 13 6" xfId="10925"/>
    <cellStyle name="Вывод 2 2 13 7" xfId="19483"/>
    <cellStyle name="Вывод 2 2 14" xfId="2024"/>
    <cellStyle name="Вывод 2 2 14 2" xfId="2900"/>
    <cellStyle name="Вывод 2 2 14 2 2" xfId="6012"/>
    <cellStyle name="Вывод 2 2 14 2 2 2" xfId="14936"/>
    <cellStyle name="Вывод 2 2 14 2 3" xfId="7690"/>
    <cellStyle name="Вывод 2 2 14 2 3 2" xfId="16614"/>
    <cellStyle name="Вывод 2 2 14 2 4" xfId="9367"/>
    <cellStyle name="Вывод 2 2 14 2 4 2" xfId="18291"/>
    <cellStyle name="Вывод 2 2 14 2 5" xfId="11845"/>
    <cellStyle name="Вывод 2 2 14 2 6" xfId="13020"/>
    <cellStyle name="Вывод 2 2 14 3" xfId="3416"/>
    <cellStyle name="Вывод 2 2 14 3 2" xfId="12360"/>
    <cellStyle name="Вывод 2 2 14 4" xfId="6829"/>
    <cellStyle name="Вывод 2 2 14 4 2" xfId="15753"/>
    <cellStyle name="Вывод 2 2 14 5" xfId="8507"/>
    <cellStyle name="Вывод 2 2 14 5 2" xfId="17431"/>
    <cellStyle name="Вывод 2 2 14 6" xfId="10975"/>
    <cellStyle name="Вывод 2 2 14 7" xfId="19651"/>
    <cellStyle name="Вывод 2 2 15" xfId="2354"/>
    <cellStyle name="Вывод 2 2 15 2" xfId="3216"/>
    <cellStyle name="Вывод 2 2 15 2 2" xfId="6328"/>
    <cellStyle name="Вывод 2 2 15 2 2 2" xfId="15252"/>
    <cellStyle name="Вывод 2 2 15 2 3" xfId="8006"/>
    <cellStyle name="Вывод 2 2 15 2 3 2" xfId="16930"/>
    <cellStyle name="Вывод 2 2 15 2 4" xfId="9683"/>
    <cellStyle name="Вывод 2 2 15 2 4 2" xfId="18607"/>
    <cellStyle name="Вывод 2 2 15 2 5" xfId="12161"/>
    <cellStyle name="Вывод 2 2 15 2 6" xfId="10219"/>
    <cellStyle name="Вывод 2 2 15 3" xfId="5468"/>
    <cellStyle name="Вывод 2 2 15 3 2" xfId="14392"/>
    <cellStyle name="Вывод 2 2 15 4" xfId="7146"/>
    <cellStyle name="Вывод 2 2 15 4 2" xfId="16070"/>
    <cellStyle name="Вывод 2 2 15 5" xfId="8823"/>
    <cellStyle name="Вывод 2 2 15 5 2" xfId="17747"/>
    <cellStyle name="Вывод 2 2 15 6" xfId="11300"/>
    <cellStyle name="Вывод 2 2 15 7" xfId="18996"/>
    <cellStyle name="Вывод 2 2 16" xfId="2397"/>
    <cellStyle name="Вывод 2 2 16 2" xfId="3257"/>
    <cellStyle name="Вывод 2 2 16 2 2" xfId="6369"/>
    <cellStyle name="Вывод 2 2 16 2 2 2" xfId="15293"/>
    <cellStyle name="Вывод 2 2 16 2 3" xfId="8047"/>
    <cellStyle name="Вывод 2 2 16 2 3 2" xfId="16971"/>
    <cellStyle name="Вывод 2 2 16 2 4" xfId="9724"/>
    <cellStyle name="Вывод 2 2 16 2 4 2" xfId="18648"/>
    <cellStyle name="Вывод 2 2 16 2 5" xfId="12202"/>
    <cellStyle name="Вывод 2 2 16 2 6" xfId="9950"/>
    <cellStyle name="Вывод 2 2 16 3" xfId="5509"/>
    <cellStyle name="Вывод 2 2 16 3 2" xfId="14433"/>
    <cellStyle name="Вывод 2 2 16 4" xfId="7187"/>
    <cellStyle name="Вывод 2 2 16 4 2" xfId="16111"/>
    <cellStyle name="Вывод 2 2 16 5" xfId="8864"/>
    <cellStyle name="Вывод 2 2 16 5 2" xfId="17788"/>
    <cellStyle name="Вывод 2 2 16 6" xfId="11342"/>
    <cellStyle name="Вывод 2 2 16 7" xfId="18916"/>
    <cellStyle name="Вывод 2 2 17" xfId="2423"/>
    <cellStyle name="Вывод 2 2 17 2" xfId="3280"/>
    <cellStyle name="Вывод 2 2 17 2 2" xfId="6392"/>
    <cellStyle name="Вывод 2 2 17 2 2 2" xfId="15316"/>
    <cellStyle name="Вывод 2 2 17 2 3" xfId="8070"/>
    <cellStyle name="Вывод 2 2 17 2 3 2" xfId="16994"/>
    <cellStyle name="Вывод 2 2 17 2 4" xfId="9747"/>
    <cellStyle name="Вывод 2 2 17 2 4 2" xfId="18671"/>
    <cellStyle name="Вывод 2 2 17 2 5" xfId="12225"/>
    <cellStyle name="Вывод 2 2 17 2 6" xfId="10327"/>
    <cellStyle name="Вывод 2 2 17 3" xfId="5535"/>
    <cellStyle name="Вывод 2 2 17 3 2" xfId="14459"/>
    <cellStyle name="Вывод 2 2 17 4" xfId="7213"/>
    <cellStyle name="Вывод 2 2 17 4 2" xfId="16137"/>
    <cellStyle name="Вывод 2 2 17 5" xfId="8890"/>
    <cellStyle name="Вывод 2 2 17 5 2" xfId="17814"/>
    <cellStyle name="Вывод 2 2 17 6" xfId="11368"/>
    <cellStyle name="Вывод 2 2 17 7" xfId="19696"/>
    <cellStyle name="Вывод 2 2 18" xfId="2496"/>
    <cellStyle name="Вывод 2 2 18 2" xfId="5608"/>
    <cellStyle name="Вывод 2 2 18 2 2" xfId="14532"/>
    <cellStyle name="Вывод 2 2 18 3" xfId="7286"/>
    <cellStyle name="Вывод 2 2 18 3 2" xfId="16210"/>
    <cellStyle name="Вывод 2 2 18 4" xfId="8963"/>
    <cellStyle name="Вывод 2 2 18 4 2" xfId="17887"/>
    <cellStyle name="Вывод 2 2 18 5" xfId="11441"/>
    <cellStyle name="Вывод 2 2 18 6" xfId="19680"/>
    <cellStyle name="Вывод 2 2 19" xfId="3323"/>
    <cellStyle name="Вывод 2 2 19 2" xfId="12268"/>
    <cellStyle name="Вывод 2 2 2" xfId="103"/>
    <cellStyle name="Вывод 2 2 2 10" xfId="1960"/>
    <cellStyle name="Вывод 2 2 2 10 2" xfId="2836"/>
    <cellStyle name="Вывод 2 2 2 10 2 2" xfId="5948"/>
    <cellStyle name="Вывод 2 2 2 10 2 2 2" xfId="14872"/>
    <cellStyle name="Вывод 2 2 2 10 2 3" xfId="7626"/>
    <cellStyle name="Вывод 2 2 2 10 2 3 2" xfId="16550"/>
    <cellStyle name="Вывод 2 2 2 10 2 4" xfId="9303"/>
    <cellStyle name="Вывод 2 2 2 10 2 4 2" xfId="18227"/>
    <cellStyle name="Вывод 2 2 2 10 2 5" xfId="11781"/>
    <cellStyle name="Вывод 2 2 2 10 2 6" xfId="10301"/>
    <cellStyle name="Вывод 2 2 2 10 3" xfId="3628"/>
    <cellStyle name="Вывод 2 2 2 10 3 2" xfId="12570"/>
    <cellStyle name="Вывод 2 2 2 10 4" xfId="6765"/>
    <cellStyle name="Вывод 2 2 2 10 4 2" xfId="15689"/>
    <cellStyle name="Вывод 2 2 2 10 5" xfId="8443"/>
    <cellStyle name="Вывод 2 2 2 10 5 2" xfId="17367"/>
    <cellStyle name="Вывод 2 2 2 10 6" xfId="10911"/>
    <cellStyle name="Вывод 2 2 2 10 7" xfId="19551"/>
    <cellStyle name="Вывод 2 2 2 11" xfId="1828"/>
    <cellStyle name="Вывод 2 2 2 11 2" xfId="2704"/>
    <cellStyle name="Вывод 2 2 2 11 2 2" xfId="5816"/>
    <cellStyle name="Вывод 2 2 2 11 2 2 2" xfId="14740"/>
    <cellStyle name="Вывод 2 2 2 11 2 3" xfId="7494"/>
    <cellStyle name="Вывод 2 2 2 11 2 3 2" xfId="16418"/>
    <cellStyle name="Вывод 2 2 2 11 2 4" xfId="9171"/>
    <cellStyle name="Вывод 2 2 2 11 2 4 2" xfId="18095"/>
    <cellStyle name="Вывод 2 2 2 11 2 5" xfId="11649"/>
    <cellStyle name="Вывод 2 2 2 11 2 6" xfId="10411"/>
    <cellStyle name="Вывод 2 2 2 11 3" xfId="4553"/>
    <cellStyle name="Вывод 2 2 2 11 3 2" xfId="13488"/>
    <cellStyle name="Вывод 2 2 2 11 4" xfId="6633"/>
    <cellStyle name="Вывод 2 2 2 11 4 2" xfId="15557"/>
    <cellStyle name="Вывод 2 2 2 11 5" xfId="8311"/>
    <cellStyle name="Вывод 2 2 2 11 5 2" xfId="17235"/>
    <cellStyle name="Вывод 2 2 2 11 6" xfId="10779"/>
    <cellStyle name="Вывод 2 2 2 11 7" xfId="19595"/>
    <cellStyle name="Вывод 2 2 2 12" xfId="1796"/>
    <cellStyle name="Вывод 2 2 2 12 2" xfId="2672"/>
    <cellStyle name="Вывод 2 2 2 12 2 2" xfId="5784"/>
    <cellStyle name="Вывод 2 2 2 12 2 2 2" xfId="14708"/>
    <cellStyle name="Вывод 2 2 2 12 2 3" xfId="7462"/>
    <cellStyle name="Вывод 2 2 2 12 2 3 2" xfId="16386"/>
    <cellStyle name="Вывод 2 2 2 12 2 4" xfId="9139"/>
    <cellStyle name="Вывод 2 2 2 12 2 4 2" xfId="18063"/>
    <cellStyle name="Вывод 2 2 2 12 2 5" xfId="11617"/>
    <cellStyle name="Вывод 2 2 2 12 2 6" xfId="10061"/>
    <cellStyle name="Вывод 2 2 2 12 3" xfId="3574"/>
    <cellStyle name="Вывод 2 2 2 12 3 2" xfId="12516"/>
    <cellStyle name="Вывод 2 2 2 12 4" xfId="6601"/>
    <cellStyle name="Вывод 2 2 2 12 4 2" xfId="15525"/>
    <cellStyle name="Вывод 2 2 2 12 5" xfId="8279"/>
    <cellStyle name="Вывод 2 2 2 12 5 2" xfId="17203"/>
    <cellStyle name="Вывод 2 2 2 12 6" xfId="10747"/>
    <cellStyle name="Вывод 2 2 2 12 7" xfId="19689"/>
    <cellStyle name="Вывод 2 2 2 13" xfId="1975"/>
    <cellStyle name="Вывод 2 2 2 13 2" xfId="2851"/>
    <cellStyle name="Вывод 2 2 2 13 2 2" xfId="5963"/>
    <cellStyle name="Вывод 2 2 2 13 2 2 2" xfId="14887"/>
    <cellStyle name="Вывод 2 2 2 13 2 3" xfId="7641"/>
    <cellStyle name="Вывод 2 2 2 13 2 3 2" xfId="16565"/>
    <cellStyle name="Вывод 2 2 2 13 2 4" xfId="9318"/>
    <cellStyle name="Вывод 2 2 2 13 2 4 2" xfId="18242"/>
    <cellStyle name="Вывод 2 2 2 13 2 5" xfId="11796"/>
    <cellStyle name="Вывод 2 2 2 13 2 6" xfId="10429"/>
    <cellStyle name="Вывод 2 2 2 13 3" xfId="3701"/>
    <cellStyle name="Вывод 2 2 2 13 3 2" xfId="12641"/>
    <cellStyle name="Вывод 2 2 2 13 4" xfId="6780"/>
    <cellStyle name="Вывод 2 2 2 13 4 2" xfId="15704"/>
    <cellStyle name="Вывод 2 2 2 13 5" xfId="8458"/>
    <cellStyle name="Вывод 2 2 2 13 5 2" xfId="17382"/>
    <cellStyle name="Вывод 2 2 2 13 6" xfId="10926"/>
    <cellStyle name="Вывод 2 2 2 13 7" xfId="19030"/>
    <cellStyle name="Вывод 2 2 2 14" xfId="2029"/>
    <cellStyle name="Вывод 2 2 2 14 2" xfId="2905"/>
    <cellStyle name="Вывод 2 2 2 14 2 2" xfId="6017"/>
    <cellStyle name="Вывод 2 2 2 14 2 2 2" xfId="14941"/>
    <cellStyle name="Вывод 2 2 2 14 2 3" xfId="7695"/>
    <cellStyle name="Вывод 2 2 2 14 2 3 2" xfId="16619"/>
    <cellStyle name="Вывод 2 2 2 14 2 4" xfId="9372"/>
    <cellStyle name="Вывод 2 2 2 14 2 4 2" xfId="18296"/>
    <cellStyle name="Вывод 2 2 2 14 2 5" xfId="11850"/>
    <cellStyle name="Вывод 2 2 2 14 2 6" xfId="10334"/>
    <cellStyle name="Вывод 2 2 2 14 3" xfId="4237"/>
    <cellStyle name="Вывод 2 2 2 14 3 2" xfId="13176"/>
    <cellStyle name="Вывод 2 2 2 14 4" xfId="6834"/>
    <cellStyle name="Вывод 2 2 2 14 4 2" xfId="15758"/>
    <cellStyle name="Вывод 2 2 2 14 5" xfId="8512"/>
    <cellStyle name="Вывод 2 2 2 14 5 2" xfId="17436"/>
    <cellStyle name="Вывод 2 2 2 14 6" xfId="10980"/>
    <cellStyle name="Вывод 2 2 2 14 7" xfId="19005"/>
    <cellStyle name="Вывод 2 2 2 15" xfId="2355"/>
    <cellStyle name="Вывод 2 2 2 15 2" xfId="3217"/>
    <cellStyle name="Вывод 2 2 2 15 2 2" xfId="6329"/>
    <cellStyle name="Вывод 2 2 2 15 2 2 2" xfId="15253"/>
    <cellStyle name="Вывод 2 2 2 15 2 3" xfId="8007"/>
    <cellStyle name="Вывод 2 2 2 15 2 3 2" xfId="16931"/>
    <cellStyle name="Вывод 2 2 2 15 2 4" xfId="9684"/>
    <cellStyle name="Вывод 2 2 2 15 2 4 2" xfId="18608"/>
    <cellStyle name="Вывод 2 2 2 15 2 5" xfId="12162"/>
    <cellStyle name="Вывод 2 2 2 15 2 6" xfId="18811"/>
    <cellStyle name="Вывод 2 2 2 15 3" xfId="5469"/>
    <cellStyle name="Вывод 2 2 2 15 3 2" xfId="14393"/>
    <cellStyle name="Вывод 2 2 2 15 4" xfId="7147"/>
    <cellStyle name="Вывод 2 2 2 15 4 2" xfId="16071"/>
    <cellStyle name="Вывод 2 2 2 15 5" xfId="8824"/>
    <cellStyle name="Вывод 2 2 2 15 5 2" xfId="17748"/>
    <cellStyle name="Вывод 2 2 2 15 6" xfId="11301"/>
    <cellStyle name="Вывод 2 2 2 15 7" xfId="19395"/>
    <cellStyle name="Вывод 2 2 2 16" xfId="2410"/>
    <cellStyle name="Вывод 2 2 2 16 2" xfId="3270"/>
    <cellStyle name="Вывод 2 2 2 16 2 2" xfId="6382"/>
    <cellStyle name="Вывод 2 2 2 16 2 2 2" xfId="15306"/>
    <cellStyle name="Вывод 2 2 2 16 2 3" xfId="8060"/>
    <cellStyle name="Вывод 2 2 2 16 2 3 2" xfId="16984"/>
    <cellStyle name="Вывод 2 2 2 16 2 4" xfId="9737"/>
    <cellStyle name="Вывод 2 2 2 16 2 4 2" xfId="18661"/>
    <cellStyle name="Вывод 2 2 2 16 2 5" xfId="12215"/>
    <cellStyle name="Вывод 2 2 2 16 2 6" xfId="10168"/>
    <cellStyle name="Вывод 2 2 2 16 3" xfId="5522"/>
    <cellStyle name="Вывод 2 2 2 16 3 2" xfId="14446"/>
    <cellStyle name="Вывод 2 2 2 16 4" xfId="7200"/>
    <cellStyle name="Вывод 2 2 2 16 4 2" xfId="16124"/>
    <cellStyle name="Вывод 2 2 2 16 5" xfId="8877"/>
    <cellStyle name="Вывод 2 2 2 16 5 2" xfId="17801"/>
    <cellStyle name="Вывод 2 2 2 16 6" xfId="11355"/>
    <cellStyle name="Вывод 2 2 2 16 7" xfId="19104"/>
    <cellStyle name="Вывод 2 2 2 17" xfId="2424"/>
    <cellStyle name="Вывод 2 2 2 17 2" xfId="3281"/>
    <cellStyle name="Вывод 2 2 2 17 2 2" xfId="6393"/>
    <cellStyle name="Вывод 2 2 2 17 2 2 2" xfId="15317"/>
    <cellStyle name="Вывод 2 2 2 17 2 3" xfId="8071"/>
    <cellStyle name="Вывод 2 2 2 17 2 3 2" xfId="16995"/>
    <cellStyle name="Вывод 2 2 2 17 2 4" xfId="9748"/>
    <cellStyle name="Вывод 2 2 2 17 2 4 2" xfId="18672"/>
    <cellStyle name="Вывод 2 2 2 17 2 5" xfId="12226"/>
    <cellStyle name="Вывод 2 2 2 17 2 6" xfId="10332"/>
    <cellStyle name="Вывод 2 2 2 17 3" xfId="5536"/>
    <cellStyle name="Вывод 2 2 2 17 3 2" xfId="14460"/>
    <cellStyle name="Вывод 2 2 2 17 4" xfId="7214"/>
    <cellStyle name="Вывод 2 2 2 17 4 2" xfId="16138"/>
    <cellStyle name="Вывод 2 2 2 17 5" xfId="8891"/>
    <cellStyle name="Вывод 2 2 2 17 5 2" xfId="17815"/>
    <cellStyle name="Вывод 2 2 2 17 6" xfId="11369"/>
    <cellStyle name="Вывод 2 2 2 17 7" xfId="19270"/>
    <cellStyle name="Вывод 2 2 2 18" xfId="2487"/>
    <cellStyle name="Вывод 2 2 2 18 2" xfId="5599"/>
    <cellStyle name="Вывод 2 2 2 18 2 2" xfId="14523"/>
    <cellStyle name="Вывод 2 2 2 18 3" xfId="7277"/>
    <cellStyle name="Вывод 2 2 2 18 3 2" xfId="16201"/>
    <cellStyle name="Вывод 2 2 2 18 4" xfId="8954"/>
    <cellStyle name="Вывод 2 2 2 18 4 2" xfId="17878"/>
    <cellStyle name="Вывод 2 2 2 18 5" xfId="11432"/>
    <cellStyle name="Вывод 2 2 2 18 6" xfId="19001"/>
    <cellStyle name="Вывод 2 2 2 19" xfId="3324"/>
    <cellStyle name="Вывод 2 2 2 19 2" xfId="12269"/>
    <cellStyle name="Вывод 2 2 2 2" xfId="104"/>
    <cellStyle name="Вывод 2 2 2 2 10" xfId="1820"/>
    <cellStyle name="Вывод 2 2 2 2 10 2" xfId="2696"/>
    <cellStyle name="Вывод 2 2 2 2 10 2 2" xfId="5808"/>
    <cellStyle name="Вывод 2 2 2 2 10 2 2 2" xfId="14732"/>
    <cellStyle name="Вывод 2 2 2 2 10 2 3" xfId="7486"/>
    <cellStyle name="Вывод 2 2 2 2 10 2 3 2" xfId="16410"/>
    <cellStyle name="Вывод 2 2 2 2 10 2 4" xfId="9163"/>
    <cellStyle name="Вывод 2 2 2 2 10 2 4 2" xfId="18087"/>
    <cellStyle name="Вывод 2 2 2 2 10 2 5" xfId="11641"/>
    <cellStyle name="Вывод 2 2 2 2 10 2 6" xfId="9954"/>
    <cellStyle name="Вывод 2 2 2 2 10 3" xfId="5129"/>
    <cellStyle name="Вывод 2 2 2 2 10 3 2" xfId="14055"/>
    <cellStyle name="Вывод 2 2 2 2 10 4" xfId="6625"/>
    <cellStyle name="Вывод 2 2 2 2 10 4 2" xfId="15549"/>
    <cellStyle name="Вывод 2 2 2 2 10 5" xfId="8303"/>
    <cellStyle name="Вывод 2 2 2 2 10 5 2" xfId="17227"/>
    <cellStyle name="Вывод 2 2 2 2 10 6" xfId="10771"/>
    <cellStyle name="Вывод 2 2 2 2 10 7" xfId="19624"/>
    <cellStyle name="Вывод 2 2 2 2 11" xfId="1931"/>
    <cellStyle name="Вывод 2 2 2 2 11 2" xfId="2807"/>
    <cellStyle name="Вывод 2 2 2 2 11 2 2" xfId="5919"/>
    <cellStyle name="Вывод 2 2 2 2 11 2 2 2" xfId="14843"/>
    <cellStyle name="Вывод 2 2 2 2 11 2 3" xfId="7597"/>
    <cellStyle name="Вывод 2 2 2 2 11 2 3 2" xfId="16521"/>
    <cellStyle name="Вывод 2 2 2 2 11 2 4" xfId="9274"/>
    <cellStyle name="Вывод 2 2 2 2 11 2 4 2" xfId="18198"/>
    <cellStyle name="Вывод 2 2 2 2 11 2 5" xfId="11752"/>
    <cellStyle name="Вывод 2 2 2 2 11 2 6" xfId="10163"/>
    <cellStyle name="Вывод 2 2 2 2 11 3" xfId="4036"/>
    <cellStyle name="Вывод 2 2 2 2 11 3 2" xfId="12976"/>
    <cellStyle name="Вывод 2 2 2 2 11 4" xfId="6736"/>
    <cellStyle name="Вывод 2 2 2 2 11 4 2" xfId="15660"/>
    <cellStyle name="Вывод 2 2 2 2 11 5" xfId="8414"/>
    <cellStyle name="Вывод 2 2 2 2 11 5 2" xfId="17338"/>
    <cellStyle name="Вывод 2 2 2 2 11 6" xfId="10882"/>
    <cellStyle name="Вывод 2 2 2 2 11 7" xfId="19673"/>
    <cellStyle name="Вывод 2 2 2 2 12" xfId="1976"/>
    <cellStyle name="Вывод 2 2 2 2 12 2" xfId="2852"/>
    <cellStyle name="Вывод 2 2 2 2 12 2 2" xfId="5964"/>
    <cellStyle name="Вывод 2 2 2 2 12 2 2 2" xfId="14888"/>
    <cellStyle name="Вывод 2 2 2 2 12 2 3" xfId="7642"/>
    <cellStyle name="Вывод 2 2 2 2 12 2 3 2" xfId="16566"/>
    <cellStyle name="Вывод 2 2 2 2 12 2 4" xfId="9319"/>
    <cellStyle name="Вывод 2 2 2 2 12 2 4 2" xfId="18243"/>
    <cellStyle name="Вывод 2 2 2 2 12 2 5" xfId="11797"/>
    <cellStyle name="Вывод 2 2 2 2 12 2 6" xfId="10457"/>
    <cellStyle name="Вывод 2 2 2 2 12 3" xfId="4413"/>
    <cellStyle name="Вывод 2 2 2 2 12 3 2" xfId="13351"/>
    <cellStyle name="Вывод 2 2 2 2 12 4" xfId="6781"/>
    <cellStyle name="Вывод 2 2 2 2 12 4 2" xfId="15705"/>
    <cellStyle name="Вывод 2 2 2 2 12 5" xfId="8459"/>
    <cellStyle name="Вывод 2 2 2 2 12 5 2" xfId="17383"/>
    <cellStyle name="Вывод 2 2 2 2 12 6" xfId="10927"/>
    <cellStyle name="Вывод 2 2 2 2 12 7" xfId="19462"/>
    <cellStyle name="Вывод 2 2 2 2 13" xfId="2022"/>
    <cellStyle name="Вывод 2 2 2 2 13 2" xfId="2898"/>
    <cellStyle name="Вывод 2 2 2 2 13 2 2" xfId="6010"/>
    <cellStyle name="Вывод 2 2 2 2 13 2 2 2" xfId="14934"/>
    <cellStyle name="Вывод 2 2 2 2 13 2 3" xfId="7688"/>
    <cellStyle name="Вывод 2 2 2 2 13 2 3 2" xfId="16612"/>
    <cellStyle name="Вывод 2 2 2 2 13 2 4" xfId="9365"/>
    <cellStyle name="Вывод 2 2 2 2 13 2 4 2" xfId="18289"/>
    <cellStyle name="Вывод 2 2 2 2 13 2 5" xfId="11843"/>
    <cellStyle name="Вывод 2 2 2 2 13 2 6" xfId="10203"/>
    <cellStyle name="Вывод 2 2 2 2 13 3" xfId="4927"/>
    <cellStyle name="Вывод 2 2 2 2 13 3 2" xfId="13855"/>
    <cellStyle name="Вывод 2 2 2 2 13 4" xfId="6827"/>
    <cellStyle name="Вывод 2 2 2 2 13 4 2" xfId="15751"/>
    <cellStyle name="Вывод 2 2 2 2 13 5" xfId="8505"/>
    <cellStyle name="Вывод 2 2 2 2 13 5 2" xfId="17429"/>
    <cellStyle name="Вывод 2 2 2 2 13 6" xfId="10973"/>
    <cellStyle name="Вывод 2 2 2 2 13 7" xfId="19636"/>
    <cellStyle name="Вывод 2 2 2 2 14" xfId="2356"/>
    <cellStyle name="Вывод 2 2 2 2 14 2" xfId="3218"/>
    <cellStyle name="Вывод 2 2 2 2 14 2 2" xfId="6330"/>
    <cellStyle name="Вывод 2 2 2 2 14 2 2 2" xfId="15254"/>
    <cellStyle name="Вывод 2 2 2 2 14 2 3" xfId="8008"/>
    <cellStyle name="Вывод 2 2 2 2 14 2 3 2" xfId="16932"/>
    <cellStyle name="Вывод 2 2 2 2 14 2 4" xfId="9685"/>
    <cellStyle name="Вывод 2 2 2 2 14 2 4 2" xfId="18609"/>
    <cellStyle name="Вывод 2 2 2 2 14 2 5" xfId="12163"/>
    <cellStyle name="Вывод 2 2 2 2 14 2 6" xfId="13513"/>
    <cellStyle name="Вывод 2 2 2 2 14 3" xfId="5470"/>
    <cellStyle name="Вывод 2 2 2 2 14 3 2" xfId="14394"/>
    <cellStyle name="Вывод 2 2 2 2 14 4" xfId="7148"/>
    <cellStyle name="Вывод 2 2 2 2 14 4 2" xfId="16072"/>
    <cellStyle name="Вывод 2 2 2 2 14 5" xfId="8825"/>
    <cellStyle name="Вывод 2 2 2 2 14 5 2" xfId="17749"/>
    <cellStyle name="Вывод 2 2 2 2 14 6" xfId="11302"/>
    <cellStyle name="Вывод 2 2 2 2 14 7" xfId="18941"/>
    <cellStyle name="Вывод 2 2 2 2 15" xfId="2396"/>
    <cellStyle name="Вывод 2 2 2 2 15 2" xfId="3256"/>
    <cellStyle name="Вывод 2 2 2 2 15 2 2" xfId="6368"/>
    <cellStyle name="Вывод 2 2 2 2 15 2 2 2" xfId="15292"/>
    <cellStyle name="Вывод 2 2 2 2 15 2 3" xfId="8046"/>
    <cellStyle name="Вывод 2 2 2 2 15 2 3 2" xfId="16970"/>
    <cellStyle name="Вывод 2 2 2 2 15 2 4" xfId="9723"/>
    <cellStyle name="Вывод 2 2 2 2 15 2 4 2" xfId="18647"/>
    <cellStyle name="Вывод 2 2 2 2 15 2 5" xfId="12201"/>
    <cellStyle name="Вывод 2 2 2 2 15 2 6" xfId="14105"/>
    <cellStyle name="Вывод 2 2 2 2 15 3" xfId="5508"/>
    <cellStyle name="Вывод 2 2 2 2 15 3 2" xfId="14432"/>
    <cellStyle name="Вывод 2 2 2 2 15 4" xfId="7186"/>
    <cellStyle name="Вывод 2 2 2 2 15 4 2" xfId="16110"/>
    <cellStyle name="Вывод 2 2 2 2 15 5" xfId="8863"/>
    <cellStyle name="Вывод 2 2 2 2 15 5 2" xfId="17787"/>
    <cellStyle name="Вывод 2 2 2 2 15 6" xfId="11341"/>
    <cellStyle name="Вывод 2 2 2 2 15 7" xfId="19370"/>
    <cellStyle name="Вывод 2 2 2 2 16" xfId="2425"/>
    <cellStyle name="Вывод 2 2 2 2 16 2" xfId="3282"/>
    <cellStyle name="Вывод 2 2 2 2 16 2 2" xfId="6394"/>
    <cellStyle name="Вывод 2 2 2 2 16 2 2 2" xfId="15318"/>
    <cellStyle name="Вывод 2 2 2 2 16 2 3" xfId="8072"/>
    <cellStyle name="Вывод 2 2 2 2 16 2 3 2" xfId="16996"/>
    <cellStyle name="Вывод 2 2 2 2 16 2 4" xfId="9749"/>
    <cellStyle name="Вывод 2 2 2 2 16 2 4 2" xfId="18673"/>
    <cellStyle name="Вывод 2 2 2 2 16 2 5" xfId="12227"/>
    <cellStyle name="Вывод 2 2 2 2 16 2 6" xfId="10406"/>
    <cellStyle name="Вывод 2 2 2 2 16 3" xfId="5537"/>
    <cellStyle name="Вывод 2 2 2 2 16 3 2" xfId="14461"/>
    <cellStyle name="Вывод 2 2 2 2 16 4" xfId="7215"/>
    <cellStyle name="Вывод 2 2 2 2 16 4 2" xfId="16139"/>
    <cellStyle name="Вывод 2 2 2 2 16 5" xfId="8892"/>
    <cellStyle name="Вывод 2 2 2 2 16 5 2" xfId="17816"/>
    <cellStyle name="Вывод 2 2 2 2 16 6" xfId="11370"/>
    <cellStyle name="Вывод 2 2 2 2 16 7" xfId="19674"/>
    <cellStyle name="Вывод 2 2 2 2 17" xfId="2450"/>
    <cellStyle name="Вывод 2 2 2 2 17 2" xfId="5562"/>
    <cellStyle name="Вывод 2 2 2 2 17 2 2" xfId="14486"/>
    <cellStyle name="Вывод 2 2 2 2 17 3" xfId="7240"/>
    <cellStyle name="Вывод 2 2 2 2 17 3 2" xfId="16164"/>
    <cellStyle name="Вывод 2 2 2 2 17 4" xfId="8917"/>
    <cellStyle name="Вывод 2 2 2 2 17 4 2" xfId="17841"/>
    <cellStyle name="Вывод 2 2 2 2 17 5" xfId="11395"/>
    <cellStyle name="Вывод 2 2 2 2 17 6" xfId="18899"/>
    <cellStyle name="Вывод 2 2 2 2 18" xfId="3325"/>
    <cellStyle name="Вывод 2 2 2 2 18 2" xfId="12270"/>
    <cellStyle name="Вывод 2 2 2 2 19" xfId="3931"/>
    <cellStyle name="Вывод 2 2 2 2 19 2" xfId="12871"/>
    <cellStyle name="Вывод 2 2 2 2 2" xfId="432"/>
    <cellStyle name="Вывод 2 2 2 2 20" xfId="4195"/>
    <cellStyle name="Вывод 2 2 2 2 20 2" xfId="13134"/>
    <cellStyle name="Вывод 2 2 2 2 21" xfId="4380"/>
    <cellStyle name="Вывод 2 2 2 2 21 2" xfId="13318"/>
    <cellStyle name="Вывод 2 2 2 2 22" xfId="9792"/>
    <cellStyle name="Вывод 2 2 2 2 22 2" xfId="18716"/>
    <cellStyle name="Вывод 2 2 2 2 23" xfId="9866"/>
    <cellStyle name="Вывод 2 2 2 2 24" xfId="10539"/>
    <cellStyle name="Вывод 2 2 2 2 3" xfId="802"/>
    <cellStyle name="Вывод 2 2 2 2 4" xfId="1639"/>
    <cellStyle name="Вывод 2 2 2 2 4 10" xfId="19633"/>
    <cellStyle name="Вывод 2 2 2 2 4 2" xfId="2062"/>
    <cellStyle name="Вывод 2 2 2 2 4 2 2" xfId="2938"/>
    <cellStyle name="Вывод 2 2 2 2 4 2 2 2" xfId="6050"/>
    <cellStyle name="Вывод 2 2 2 2 4 2 2 2 2" xfId="14974"/>
    <cellStyle name="Вывод 2 2 2 2 4 2 2 3" xfId="7728"/>
    <cellStyle name="Вывод 2 2 2 2 4 2 2 3 2" xfId="16652"/>
    <cellStyle name="Вывод 2 2 2 2 4 2 2 4" xfId="9405"/>
    <cellStyle name="Вывод 2 2 2 2 4 2 2 4 2" xfId="18329"/>
    <cellStyle name="Вывод 2 2 2 2 4 2 2 5" xfId="11883"/>
    <cellStyle name="Вывод 2 2 2 2 4 2 2 6" xfId="9941"/>
    <cellStyle name="Вывод 2 2 2 2 4 2 3" xfId="4113"/>
    <cellStyle name="Вывод 2 2 2 2 4 2 3 2" xfId="13053"/>
    <cellStyle name="Вывод 2 2 2 2 4 2 4" xfId="6867"/>
    <cellStyle name="Вывод 2 2 2 2 4 2 4 2" xfId="15791"/>
    <cellStyle name="Вывод 2 2 2 2 4 2 5" xfId="8545"/>
    <cellStyle name="Вывод 2 2 2 2 4 2 5 2" xfId="17469"/>
    <cellStyle name="Вывод 2 2 2 2 4 2 6" xfId="11013"/>
    <cellStyle name="Вывод 2 2 2 2 4 2 7" xfId="18935"/>
    <cellStyle name="Вывод 2 2 2 2 4 3" xfId="2148"/>
    <cellStyle name="Вывод 2 2 2 2 4 3 2" xfId="3024"/>
    <cellStyle name="Вывод 2 2 2 2 4 3 2 2" xfId="6136"/>
    <cellStyle name="Вывод 2 2 2 2 4 3 2 2 2" xfId="15060"/>
    <cellStyle name="Вывод 2 2 2 2 4 3 2 3" xfId="7814"/>
    <cellStyle name="Вывод 2 2 2 2 4 3 2 3 2" xfId="16738"/>
    <cellStyle name="Вывод 2 2 2 2 4 3 2 4" xfId="9491"/>
    <cellStyle name="Вывод 2 2 2 2 4 3 2 4 2" xfId="18415"/>
    <cellStyle name="Вывод 2 2 2 2 4 3 2 5" xfId="11969"/>
    <cellStyle name="Вывод 2 2 2 2 4 3 2 6" xfId="10278"/>
    <cellStyle name="Вывод 2 2 2 2 4 3 3" xfId="5274"/>
    <cellStyle name="Вывод 2 2 2 2 4 3 3 2" xfId="14198"/>
    <cellStyle name="Вывод 2 2 2 2 4 3 4" xfId="6953"/>
    <cellStyle name="Вывод 2 2 2 2 4 3 4 2" xfId="15877"/>
    <cellStyle name="Вывод 2 2 2 2 4 3 5" xfId="8631"/>
    <cellStyle name="Вывод 2 2 2 2 4 3 5 2" xfId="17555"/>
    <cellStyle name="Вывод 2 2 2 2 4 3 6" xfId="11099"/>
    <cellStyle name="Вывод 2 2 2 2 4 3 7" xfId="18901"/>
    <cellStyle name="Вывод 2 2 2 2 4 4" xfId="2234"/>
    <cellStyle name="Вывод 2 2 2 2 4 4 2" xfId="3110"/>
    <cellStyle name="Вывод 2 2 2 2 4 4 2 2" xfId="6222"/>
    <cellStyle name="Вывод 2 2 2 2 4 4 2 2 2" xfId="15146"/>
    <cellStyle name="Вывод 2 2 2 2 4 4 2 3" xfId="7900"/>
    <cellStyle name="Вывод 2 2 2 2 4 4 2 3 2" xfId="16824"/>
    <cellStyle name="Вывод 2 2 2 2 4 4 2 4" xfId="9577"/>
    <cellStyle name="Вывод 2 2 2 2 4 4 2 4 2" xfId="18501"/>
    <cellStyle name="Вывод 2 2 2 2 4 4 2 5" xfId="12055"/>
    <cellStyle name="Вывод 2 2 2 2 4 4 2 6" xfId="12857"/>
    <cellStyle name="Вывод 2 2 2 2 4 4 3" xfId="5360"/>
    <cellStyle name="Вывод 2 2 2 2 4 4 3 2" xfId="14284"/>
    <cellStyle name="Вывод 2 2 2 2 4 4 4" xfId="7039"/>
    <cellStyle name="Вывод 2 2 2 2 4 4 4 2" xfId="15963"/>
    <cellStyle name="Вывод 2 2 2 2 4 4 5" xfId="8717"/>
    <cellStyle name="Вывод 2 2 2 2 4 4 5 2" xfId="17641"/>
    <cellStyle name="Вывод 2 2 2 2 4 4 6" xfId="11185"/>
    <cellStyle name="Вывод 2 2 2 2 4 4 7" xfId="19257"/>
    <cellStyle name="Вывод 2 2 2 2 4 5" xfId="2515"/>
    <cellStyle name="Вывод 2 2 2 2 4 5 2" xfId="5627"/>
    <cellStyle name="Вывод 2 2 2 2 4 5 2 2" xfId="14551"/>
    <cellStyle name="Вывод 2 2 2 2 4 5 3" xfId="7305"/>
    <cellStyle name="Вывод 2 2 2 2 4 5 3 2" xfId="16229"/>
    <cellStyle name="Вывод 2 2 2 2 4 5 4" xfId="8982"/>
    <cellStyle name="Вывод 2 2 2 2 4 5 4 2" xfId="17906"/>
    <cellStyle name="Вывод 2 2 2 2 4 5 5" xfId="11460"/>
    <cellStyle name="Вывод 2 2 2 2 4 5 6" xfId="19242"/>
    <cellStyle name="Вывод 2 2 2 2 4 6" xfId="4441"/>
    <cellStyle name="Вывод 2 2 2 2 4 6 2" xfId="13378"/>
    <cellStyle name="Вывод 2 2 2 2 4 7" xfId="6444"/>
    <cellStyle name="Вывод 2 2 2 2 4 7 2" xfId="15368"/>
    <cellStyle name="Вывод 2 2 2 2 4 8" xfId="8122"/>
    <cellStyle name="Вывод 2 2 2 2 4 8 2" xfId="17046"/>
    <cellStyle name="Вывод 2 2 2 2 4 9" xfId="10590"/>
    <cellStyle name="Вывод 2 2 2 2 5" xfId="1654"/>
    <cellStyle name="Вывод 2 2 2 2 5 10" xfId="18845"/>
    <cellStyle name="Вывод 2 2 2 2 5 2" xfId="2085"/>
    <cellStyle name="Вывод 2 2 2 2 5 2 2" xfId="2961"/>
    <cellStyle name="Вывод 2 2 2 2 5 2 2 2" xfId="6073"/>
    <cellStyle name="Вывод 2 2 2 2 5 2 2 2 2" xfId="14997"/>
    <cellStyle name="Вывод 2 2 2 2 5 2 2 3" xfId="7751"/>
    <cellStyle name="Вывод 2 2 2 2 5 2 2 3 2" xfId="16675"/>
    <cellStyle name="Вывод 2 2 2 2 5 2 2 4" xfId="9428"/>
    <cellStyle name="Вывод 2 2 2 2 5 2 2 4 2" xfId="18352"/>
    <cellStyle name="Вывод 2 2 2 2 5 2 2 5" xfId="11906"/>
    <cellStyle name="Вывод 2 2 2 2 5 2 2 6" xfId="9979"/>
    <cellStyle name="Вывод 2 2 2 2 5 2 3" xfId="5211"/>
    <cellStyle name="Вывод 2 2 2 2 5 2 3 2" xfId="14135"/>
    <cellStyle name="Вывод 2 2 2 2 5 2 4" xfId="6890"/>
    <cellStyle name="Вывод 2 2 2 2 5 2 4 2" xfId="15814"/>
    <cellStyle name="Вывод 2 2 2 2 5 2 5" xfId="8568"/>
    <cellStyle name="Вывод 2 2 2 2 5 2 5 2" xfId="17492"/>
    <cellStyle name="Вывод 2 2 2 2 5 2 6" xfId="11036"/>
    <cellStyle name="Вывод 2 2 2 2 5 2 7" xfId="19116"/>
    <cellStyle name="Вывод 2 2 2 2 5 3" xfId="2171"/>
    <cellStyle name="Вывод 2 2 2 2 5 3 2" xfId="3047"/>
    <cellStyle name="Вывод 2 2 2 2 5 3 2 2" xfId="6159"/>
    <cellStyle name="Вывод 2 2 2 2 5 3 2 2 2" xfId="15083"/>
    <cellStyle name="Вывод 2 2 2 2 5 3 2 3" xfId="7837"/>
    <cellStyle name="Вывод 2 2 2 2 5 3 2 3 2" xfId="16761"/>
    <cellStyle name="Вывод 2 2 2 2 5 3 2 4" xfId="9514"/>
    <cellStyle name="Вывод 2 2 2 2 5 3 2 4 2" xfId="18438"/>
    <cellStyle name="Вывод 2 2 2 2 5 3 2 5" xfId="11992"/>
    <cellStyle name="Вывод 2 2 2 2 5 3 2 6" xfId="10285"/>
    <cellStyle name="Вывод 2 2 2 2 5 3 3" xfId="5297"/>
    <cellStyle name="Вывод 2 2 2 2 5 3 3 2" xfId="14221"/>
    <cellStyle name="Вывод 2 2 2 2 5 3 4" xfId="6976"/>
    <cellStyle name="Вывод 2 2 2 2 5 3 4 2" xfId="15900"/>
    <cellStyle name="Вывод 2 2 2 2 5 3 5" xfId="8654"/>
    <cellStyle name="Вывод 2 2 2 2 5 3 5 2" xfId="17578"/>
    <cellStyle name="Вывод 2 2 2 2 5 3 6" xfId="11122"/>
    <cellStyle name="Вывод 2 2 2 2 5 3 7" xfId="19413"/>
    <cellStyle name="Вывод 2 2 2 2 5 4" xfId="2257"/>
    <cellStyle name="Вывод 2 2 2 2 5 4 2" xfId="3133"/>
    <cellStyle name="Вывод 2 2 2 2 5 4 2 2" xfId="6245"/>
    <cellStyle name="Вывод 2 2 2 2 5 4 2 2 2" xfId="15169"/>
    <cellStyle name="Вывод 2 2 2 2 5 4 2 3" xfId="7923"/>
    <cellStyle name="Вывод 2 2 2 2 5 4 2 3 2" xfId="16847"/>
    <cellStyle name="Вывод 2 2 2 2 5 4 2 4" xfId="9600"/>
    <cellStyle name="Вывод 2 2 2 2 5 4 2 4 2" xfId="18524"/>
    <cellStyle name="Вывод 2 2 2 2 5 4 2 5" xfId="12078"/>
    <cellStyle name="Вывод 2 2 2 2 5 4 2 6" xfId="10344"/>
    <cellStyle name="Вывод 2 2 2 2 5 4 3" xfId="5383"/>
    <cellStyle name="Вывод 2 2 2 2 5 4 3 2" xfId="14307"/>
    <cellStyle name="Вывод 2 2 2 2 5 4 4" xfId="7062"/>
    <cellStyle name="Вывод 2 2 2 2 5 4 4 2" xfId="15986"/>
    <cellStyle name="Вывод 2 2 2 2 5 4 5" xfId="8740"/>
    <cellStyle name="Вывод 2 2 2 2 5 4 5 2" xfId="17664"/>
    <cellStyle name="Вывод 2 2 2 2 5 4 6" xfId="11208"/>
    <cellStyle name="Вывод 2 2 2 2 5 4 7" xfId="19171"/>
    <cellStyle name="Вывод 2 2 2 2 5 5" xfId="2530"/>
    <cellStyle name="Вывод 2 2 2 2 5 5 2" xfId="5642"/>
    <cellStyle name="Вывод 2 2 2 2 5 5 2 2" xfId="14566"/>
    <cellStyle name="Вывод 2 2 2 2 5 5 3" xfId="7320"/>
    <cellStyle name="Вывод 2 2 2 2 5 5 3 2" xfId="16244"/>
    <cellStyle name="Вывод 2 2 2 2 5 5 4" xfId="8997"/>
    <cellStyle name="Вывод 2 2 2 2 5 5 4 2" xfId="17921"/>
    <cellStyle name="Вывод 2 2 2 2 5 5 5" xfId="11475"/>
    <cellStyle name="Вывод 2 2 2 2 5 5 6" xfId="19404"/>
    <cellStyle name="Вывод 2 2 2 2 5 6" xfId="4282"/>
    <cellStyle name="Вывод 2 2 2 2 5 6 2" xfId="13221"/>
    <cellStyle name="Вывод 2 2 2 2 5 7" xfId="6459"/>
    <cellStyle name="Вывод 2 2 2 2 5 7 2" xfId="15383"/>
    <cellStyle name="Вывод 2 2 2 2 5 8" xfId="8137"/>
    <cellStyle name="Вывод 2 2 2 2 5 8 2" xfId="17061"/>
    <cellStyle name="Вывод 2 2 2 2 5 9" xfId="10605"/>
    <cellStyle name="Вывод 2 2 2 2 6" xfId="1756"/>
    <cellStyle name="Вывод 2 2 2 2 6 2" xfId="2632"/>
    <cellStyle name="Вывод 2 2 2 2 6 2 2" xfId="5744"/>
    <cellStyle name="Вывод 2 2 2 2 6 2 2 2" xfId="14668"/>
    <cellStyle name="Вывод 2 2 2 2 6 2 3" xfId="7422"/>
    <cellStyle name="Вывод 2 2 2 2 6 2 3 2" xfId="16346"/>
    <cellStyle name="Вывод 2 2 2 2 6 2 4" xfId="9099"/>
    <cellStyle name="Вывод 2 2 2 2 6 2 4 2" xfId="18023"/>
    <cellStyle name="Вывод 2 2 2 2 6 2 5" xfId="11577"/>
    <cellStyle name="Вывод 2 2 2 2 6 2 6" xfId="10094"/>
    <cellStyle name="Вывод 2 2 2 2 6 3" xfId="4389"/>
    <cellStyle name="Вывод 2 2 2 2 6 3 2" xfId="13327"/>
    <cellStyle name="Вывод 2 2 2 2 6 4" xfId="6561"/>
    <cellStyle name="Вывод 2 2 2 2 6 4 2" xfId="15485"/>
    <cellStyle name="Вывод 2 2 2 2 6 5" xfId="8239"/>
    <cellStyle name="Вывод 2 2 2 2 6 5 2" xfId="17163"/>
    <cellStyle name="Вывод 2 2 2 2 6 6" xfId="10707"/>
    <cellStyle name="Вывод 2 2 2 2 6 7" xfId="18963"/>
    <cellStyle name="Вывод 2 2 2 2 7" xfId="1706"/>
    <cellStyle name="Вывод 2 2 2 2 7 2" xfId="2582"/>
    <cellStyle name="Вывод 2 2 2 2 7 2 2" xfId="5694"/>
    <cellStyle name="Вывод 2 2 2 2 7 2 2 2" xfId="14618"/>
    <cellStyle name="Вывод 2 2 2 2 7 2 3" xfId="7372"/>
    <cellStyle name="Вывод 2 2 2 2 7 2 3 2" xfId="16296"/>
    <cellStyle name="Вывод 2 2 2 2 7 2 4" xfId="9049"/>
    <cellStyle name="Вывод 2 2 2 2 7 2 4 2" xfId="17973"/>
    <cellStyle name="Вывод 2 2 2 2 7 2 5" xfId="11527"/>
    <cellStyle name="Вывод 2 2 2 2 7 2 6" xfId="10373"/>
    <cellStyle name="Вывод 2 2 2 2 7 3" xfId="3703"/>
    <cellStyle name="Вывод 2 2 2 2 7 3 2" xfId="12643"/>
    <cellStyle name="Вывод 2 2 2 2 7 4" xfId="6511"/>
    <cellStyle name="Вывод 2 2 2 2 7 4 2" xfId="15435"/>
    <cellStyle name="Вывод 2 2 2 2 7 5" xfId="8189"/>
    <cellStyle name="Вывод 2 2 2 2 7 5 2" xfId="17113"/>
    <cellStyle name="Вывод 2 2 2 2 7 6" xfId="10657"/>
    <cellStyle name="Вывод 2 2 2 2 7 7" xfId="19492"/>
    <cellStyle name="Вывод 2 2 2 2 8" xfId="1912"/>
    <cellStyle name="Вывод 2 2 2 2 8 2" xfId="2788"/>
    <cellStyle name="Вывод 2 2 2 2 8 2 2" xfId="5900"/>
    <cellStyle name="Вывод 2 2 2 2 8 2 2 2" xfId="14824"/>
    <cellStyle name="Вывод 2 2 2 2 8 2 3" xfId="7578"/>
    <cellStyle name="Вывод 2 2 2 2 8 2 3 2" xfId="16502"/>
    <cellStyle name="Вывод 2 2 2 2 8 2 4" xfId="9255"/>
    <cellStyle name="Вывод 2 2 2 2 8 2 4 2" xfId="18179"/>
    <cellStyle name="Вывод 2 2 2 2 8 2 5" xfId="11733"/>
    <cellStyle name="Вывод 2 2 2 2 8 2 6" xfId="10239"/>
    <cellStyle name="Вывод 2 2 2 2 8 3" xfId="3556"/>
    <cellStyle name="Вывод 2 2 2 2 8 3 2" xfId="12498"/>
    <cellStyle name="Вывод 2 2 2 2 8 4" xfId="6717"/>
    <cellStyle name="Вывод 2 2 2 2 8 4 2" xfId="15641"/>
    <cellStyle name="Вывод 2 2 2 2 8 5" xfId="8395"/>
    <cellStyle name="Вывод 2 2 2 2 8 5 2" xfId="17319"/>
    <cellStyle name="Вывод 2 2 2 2 8 6" xfId="10863"/>
    <cellStyle name="Вывод 2 2 2 2 8 7" xfId="19308"/>
    <cellStyle name="Вывод 2 2 2 2 9" xfId="1848"/>
    <cellStyle name="Вывод 2 2 2 2 9 2" xfId="2724"/>
    <cellStyle name="Вывод 2 2 2 2 9 2 2" xfId="5836"/>
    <cellStyle name="Вывод 2 2 2 2 9 2 2 2" xfId="14760"/>
    <cellStyle name="Вывод 2 2 2 2 9 2 3" xfId="7514"/>
    <cellStyle name="Вывод 2 2 2 2 9 2 3 2" xfId="16438"/>
    <cellStyle name="Вывод 2 2 2 2 9 2 4" xfId="9191"/>
    <cellStyle name="Вывод 2 2 2 2 9 2 4 2" xfId="18115"/>
    <cellStyle name="Вывод 2 2 2 2 9 2 5" xfId="11669"/>
    <cellStyle name="Вывод 2 2 2 2 9 2 6" xfId="10270"/>
    <cellStyle name="Вывод 2 2 2 2 9 3" xfId="3564"/>
    <cellStyle name="Вывод 2 2 2 2 9 3 2" xfId="12506"/>
    <cellStyle name="Вывод 2 2 2 2 9 4" xfId="6653"/>
    <cellStyle name="Вывод 2 2 2 2 9 4 2" xfId="15577"/>
    <cellStyle name="Вывод 2 2 2 2 9 5" xfId="8331"/>
    <cellStyle name="Вывод 2 2 2 2 9 5 2" xfId="17255"/>
    <cellStyle name="Вывод 2 2 2 2 9 6" xfId="10799"/>
    <cellStyle name="Вывод 2 2 2 2 9 7" xfId="19519"/>
    <cellStyle name="Вывод 2 2 2 20" xfId="4964"/>
    <cellStyle name="Вывод 2 2 2 20 2" xfId="13891"/>
    <cellStyle name="Вывод 2 2 2 21" xfId="4726"/>
    <cellStyle name="Вывод 2 2 2 21 2" xfId="13659"/>
    <cellStyle name="Вывод 2 2 2 22" xfId="5059"/>
    <cellStyle name="Вывод 2 2 2 22 2" xfId="13986"/>
    <cellStyle name="Вывод 2 2 2 23" xfId="9791"/>
    <cellStyle name="Вывод 2 2 2 23 2" xfId="18715"/>
    <cellStyle name="Вывод 2 2 2 24" xfId="9865"/>
    <cellStyle name="Вывод 2 2 2 25" xfId="10397"/>
    <cellStyle name="Вывод 2 2 2 3" xfId="461"/>
    <cellStyle name="Вывод 2 2 2 3 2" xfId="1090"/>
    <cellStyle name="Вывод 2 2 2 3 2 10" xfId="2002"/>
    <cellStyle name="Вывод 2 2 2 3 2 10 2" xfId="2878"/>
    <cellStyle name="Вывод 2 2 2 3 2 10 2 2" xfId="5990"/>
    <cellStyle name="Вывод 2 2 2 3 2 10 2 2 2" xfId="14914"/>
    <cellStyle name="Вывод 2 2 2 3 2 10 2 3" xfId="7668"/>
    <cellStyle name="Вывод 2 2 2 3 2 10 2 3 2" xfId="16592"/>
    <cellStyle name="Вывод 2 2 2 3 2 10 2 4" xfId="9345"/>
    <cellStyle name="Вывод 2 2 2 3 2 10 2 4 2" xfId="18269"/>
    <cellStyle name="Вывод 2 2 2 3 2 10 2 5" xfId="11823"/>
    <cellStyle name="Вывод 2 2 2 3 2 10 2 6" xfId="10127"/>
    <cellStyle name="Вывод 2 2 2 3 2 10 3" xfId="4032"/>
    <cellStyle name="Вывод 2 2 2 3 2 10 3 2" xfId="12972"/>
    <cellStyle name="Вывод 2 2 2 3 2 10 4" xfId="6807"/>
    <cellStyle name="Вывод 2 2 2 3 2 10 4 2" xfId="15731"/>
    <cellStyle name="Вывод 2 2 2 3 2 10 5" xfId="8485"/>
    <cellStyle name="Вывод 2 2 2 3 2 10 5 2" xfId="17409"/>
    <cellStyle name="Вывод 2 2 2 3 2 10 6" xfId="10953"/>
    <cellStyle name="Вывод 2 2 2 3 2 10 7" xfId="19686"/>
    <cellStyle name="Вывод 2 2 2 3 2 11" xfId="2026"/>
    <cellStyle name="Вывод 2 2 2 3 2 11 2" xfId="2902"/>
    <cellStyle name="Вывод 2 2 2 3 2 11 2 2" xfId="6014"/>
    <cellStyle name="Вывод 2 2 2 3 2 11 2 2 2" xfId="14938"/>
    <cellStyle name="Вывод 2 2 2 3 2 11 2 3" xfId="7692"/>
    <cellStyle name="Вывод 2 2 2 3 2 11 2 3 2" xfId="16616"/>
    <cellStyle name="Вывод 2 2 2 3 2 11 2 4" xfId="9369"/>
    <cellStyle name="Вывод 2 2 2 3 2 11 2 4 2" xfId="18293"/>
    <cellStyle name="Вывод 2 2 2 3 2 11 2 5" xfId="11847"/>
    <cellStyle name="Вывод 2 2 2 3 2 11 2 6" xfId="10435"/>
    <cellStyle name="Вывод 2 2 2 3 2 11 3" xfId="4190"/>
    <cellStyle name="Вывод 2 2 2 3 2 11 3 2" xfId="13129"/>
    <cellStyle name="Вывод 2 2 2 3 2 11 4" xfId="6831"/>
    <cellStyle name="Вывод 2 2 2 3 2 11 4 2" xfId="15755"/>
    <cellStyle name="Вывод 2 2 2 3 2 11 5" xfId="8509"/>
    <cellStyle name="Вывод 2 2 2 3 2 11 5 2" xfId="17433"/>
    <cellStyle name="Вывод 2 2 2 3 2 11 6" xfId="10977"/>
    <cellStyle name="Вывод 2 2 2 3 2 11 7" xfId="19480"/>
    <cellStyle name="Вывод 2 2 2 3 2 12" xfId="2357"/>
    <cellStyle name="Вывод 2 2 2 3 2 12 2" xfId="3219"/>
    <cellStyle name="Вывод 2 2 2 3 2 12 2 2" xfId="6331"/>
    <cellStyle name="Вывод 2 2 2 3 2 12 2 2 2" xfId="15255"/>
    <cellStyle name="Вывод 2 2 2 3 2 12 2 3" xfId="8009"/>
    <cellStyle name="Вывод 2 2 2 3 2 12 2 3 2" xfId="16933"/>
    <cellStyle name="Вывод 2 2 2 3 2 12 2 4" xfId="9686"/>
    <cellStyle name="Вывод 2 2 2 3 2 12 2 4 2" xfId="18610"/>
    <cellStyle name="Вывод 2 2 2 3 2 12 2 5" xfId="12164"/>
    <cellStyle name="Вывод 2 2 2 3 2 12 2 6" xfId="10438"/>
    <cellStyle name="Вывод 2 2 2 3 2 12 3" xfId="5471"/>
    <cellStyle name="Вывод 2 2 2 3 2 12 3 2" xfId="14395"/>
    <cellStyle name="Вывод 2 2 2 3 2 12 4" xfId="7149"/>
    <cellStyle name="Вывод 2 2 2 3 2 12 4 2" xfId="16073"/>
    <cellStyle name="Вывод 2 2 2 3 2 12 5" xfId="8826"/>
    <cellStyle name="Вывод 2 2 2 3 2 12 5 2" xfId="17750"/>
    <cellStyle name="Вывод 2 2 2 3 2 12 6" xfId="11303"/>
    <cellStyle name="Вывод 2 2 2 3 2 12 7" xfId="19408"/>
    <cellStyle name="Вывод 2 2 2 3 2 13" xfId="2405"/>
    <cellStyle name="Вывод 2 2 2 3 2 13 2" xfId="3265"/>
    <cellStyle name="Вывод 2 2 2 3 2 13 2 2" xfId="6377"/>
    <cellStyle name="Вывод 2 2 2 3 2 13 2 2 2" xfId="15301"/>
    <cellStyle name="Вывод 2 2 2 3 2 13 2 3" xfId="8055"/>
    <cellStyle name="Вывод 2 2 2 3 2 13 2 3 2" xfId="16979"/>
    <cellStyle name="Вывод 2 2 2 3 2 13 2 4" xfId="9732"/>
    <cellStyle name="Вывод 2 2 2 3 2 13 2 4 2" xfId="18656"/>
    <cellStyle name="Вывод 2 2 2 3 2 13 2 5" xfId="12210"/>
    <cellStyle name="Вывод 2 2 2 3 2 13 2 6" xfId="10376"/>
    <cellStyle name="Вывод 2 2 2 3 2 13 3" xfId="5517"/>
    <cellStyle name="Вывод 2 2 2 3 2 13 3 2" xfId="14441"/>
    <cellStyle name="Вывод 2 2 2 3 2 13 4" xfId="7195"/>
    <cellStyle name="Вывод 2 2 2 3 2 13 4 2" xfId="16119"/>
    <cellStyle name="Вывод 2 2 2 3 2 13 5" xfId="8872"/>
    <cellStyle name="Вывод 2 2 2 3 2 13 5 2" xfId="17796"/>
    <cellStyle name="Вывод 2 2 2 3 2 13 6" xfId="11350"/>
    <cellStyle name="Вывод 2 2 2 3 2 13 7" xfId="18855"/>
    <cellStyle name="Вывод 2 2 2 3 2 14" xfId="2474"/>
    <cellStyle name="Вывод 2 2 2 3 2 14 2" xfId="3308"/>
    <cellStyle name="Вывод 2 2 2 3 2 14 2 2" xfId="6420"/>
    <cellStyle name="Вывод 2 2 2 3 2 14 2 2 2" xfId="15344"/>
    <cellStyle name="Вывод 2 2 2 3 2 14 2 3" xfId="8098"/>
    <cellStyle name="Вывод 2 2 2 3 2 14 2 3 2" xfId="17022"/>
    <cellStyle name="Вывод 2 2 2 3 2 14 2 4" xfId="9775"/>
    <cellStyle name="Вывод 2 2 2 3 2 14 2 4 2" xfId="18699"/>
    <cellStyle name="Вывод 2 2 2 3 2 14 2 5" xfId="12253"/>
    <cellStyle name="Вывод 2 2 2 3 2 14 2 6" xfId="19711"/>
    <cellStyle name="Вывод 2 2 2 3 2 14 3" xfId="5586"/>
    <cellStyle name="Вывод 2 2 2 3 2 14 3 2" xfId="14510"/>
    <cellStyle name="Вывод 2 2 2 3 2 14 4" xfId="7264"/>
    <cellStyle name="Вывод 2 2 2 3 2 14 4 2" xfId="16188"/>
    <cellStyle name="Вывод 2 2 2 3 2 14 5" xfId="8941"/>
    <cellStyle name="Вывод 2 2 2 3 2 14 5 2" xfId="17865"/>
    <cellStyle name="Вывод 2 2 2 3 2 14 6" xfId="11419"/>
    <cellStyle name="Вывод 2 2 2 3 2 14 7" xfId="19372"/>
    <cellStyle name="Вывод 2 2 2 3 2 15" xfId="2444"/>
    <cellStyle name="Вывод 2 2 2 3 2 15 2" xfId="5556"/>
    <cellStyle name="Вывод 2 2 2 3 2 15 2 2" xfId="14480"/>
    <cellStyle name="Вывод 2 2 2 3 2 15 3" xfId="7234"/>
    <cellStyle name="Вывод 2 2 2 3 2 15 3 2" xfId="16158"/>
    <cellStyle name="Вывод 2 2 2 3 2 15 4" xfId="8911"/>
    <cellStyle name="Вывод 2 2 2 3 2 15 4 2" xfId="17835"/>
    <cellStyle name="Вывод 2 2 2 3 2 15 5" xfId="11389"/>
    <cellStyle name="Вывод 2 2 2 3 2 15 6" xfId="19628"/>
    <cellStyle name="Вывод 2 2 2 3 2 16" xfId="3351"/>
    <cellStyle name="Вывод 2 2 2 3 2 16 2" xfId="12296"/>
    <cellStyle name="Вывод 2 2 2 3 2 17" xfId="3552"/>
    <cellStyle name="Вывод 2 2 2 3 2 17 2" xfId="12494"/>
    <cellStyle name="Вывод 2 2 2 3 2 18" xfId="3995"/>
    <cellStyle name="Вывод 2 2 2 3 2 18 2" xfId="12935"/>
    <cellStyle name="Вывод 2 2 2 3 2 19" xfId="3802"/>
    <cellStyle name="Вывод 2 2 2 3 2 19 2" xfId="12742"/>
    <cellStyle name="Вывод 2 2 2 3 2 2" xfId="1739"/>
    <cellStyle name="Вывод 2 2 2 3 2 2 10" xfId="18891"/>
    <cellStyle name="Вывод 2 2 2 3 2 2 2" xfId="2113"/>
    <cellStyle name="Вывод 2 2 2 3 2 2 2 2" xfId="2989"/>
    <cellStyle name="Вывод 2 2 2 3 2 2 2 2 2" xfId="6101"/>
    <cellStyle name="Вывод 2 2 2 3 2 2 2 2 2 2" xfId="15025"/>
    <cellStyle name="Вывод 2 2 2 3 2 2 2 2 3" xfId="7779"/>
    <cellStyle name="Вывод 2 2 2 3 2 2 2 2 3 2" xfId="16703"/>
    <cellStyle name="Вывод 2 2 2 3 2 2 2 2 4" xfId="9456"/>
    <cellStyle name="Вывод 2 2 2 3 2 2 2 2 4 2" xfId="18380"/>
    <cellStyle name="Вывод 2 2 2 3 2 2 2 2 5" xfId="11934"/>
    <cellStyle name="Вывод 2 2 2 3 2 2 2 2 6" xfId="10526"/>
    <cellStyle name="Вывод 2 2 2 3 2 2 2 3" xfId="5239"/>
    <cellStyle name="Вывод 2 2 2 3 2 2 2 3 2" xfId="14163"/>
    <cellStyle name="Вывод 2 2 2 3 2 2 2 4" xfId="6918"/>
    <cellStyle name="Вывод 2 2 2 3 2 2 2 4 2" xfId="15842"/>
    <cellStyle name="Вывод 2 2 2 3 2 2 2 5" xfId="8596"/>
    <cellStyle name="Вывод 2 2 2 3 2 2 2 5 2" xfId="17520"/>
    <cellStyle name="Вывод 2 2 2 3 2 2 2 6" xfId="11064"/>
    <cellStyle name="Вывод 2 2 2 3 2 2 2 7" xfId="18893"/>
    <cellStyle name="Вывод 2 2 2 3 2 2 3" xfId="2199"/>
    <cellStyle name="Вывод 2 2 2 3 2 2 3 2" xfId="3075"/>
    <cellStyle name="Вывод 2 2 2 3 2 2 3 2 2" xfId="6187"/>
    <cellStyle name="Вывод 2 2 2 3 2 2 3 2 2 2" xfId="15111"/>
    <cellStyle name="Вывод 2 2 2 3 2 2 3 2 3" xfId="7865"/>
    <cellStyle name="Вывод 2 2 2 3 2 2 3 2 3 2" xfId="16789"/>
    <cellStyle name="Вывод 2 2 2 3 2 2 3 2 4" xfId="9542"/>
    <cellStyle name="Вывод 2 2 2 3 2 2 3 2 4 2" xfId="18466"/>
    <cellStyle name="Вывод 2 2 2 3 2 2 3 2 5" xfId="12020"/>
    <cellStyle name="Вывод 2 2 2 3 2 2 3 2 6" xfId="10441"/>
    <cellStyle name="Вывод 2 2 2 3 2 2 3 3" xfId="5325"/>
    <cellStyle name="Вывод 2 2 2 3 2 2 3 3 2" xfId="14249"/>
    <cellStyle name="Вывод 2 2 2 3 2 2 3 4" xfId="7004"/>
    <cellStyle name="Вывод 2 2 2 3 2 2 3 4 2" xfId="15928"/>
    <cellStyle name="Вывод 2 2 2 3 2 2 3 5" xfId="8682"/>
    <cellStyle name="Вывод 2 2 2 3 2 2 3 5 2" xfId="17606"/>
    <cellStyle name="Вывод 2 2 2 3 2 2 3 6" xfId="11150"/>
    <cellStyle name="Вывод 2 2 2 3 2 2 3 7" xfId="19207"/>
    <cellStyle name="Вывод 2 2 2 3 2 2 4" xfId="2285"/>
    <cellStyle name="Вывод 2 2 2 3 2 2 4 2" xfId="3161"/>
    <cellStyle name="Вывод 2 2 2 3 2 2 4 2 2" xfId="6273"/>
    <cellStyle name="Вывод 2 2 2 3 2 2 4 2 2 2" xfId="15197"/>
    <cellStyle name="Вывод 2 2 2 3 2 2 4 2 3" xfId="7951"/>
    <cellStyle name="Вывод 2 2 2 3 2 2 4 2 3 2" xfId="16875"/>
    <cellStyle name="Вывод 2 2 2 3 2 2 4 2 4" xfId="9628"/>
    <cellStyle name="Вывод 2 2 2 3 2 2 4 2 4 2" xfId="18552"/>
    <cellStyle name="Вывод 2 2 2 3 2 2 4 2 5" xfId="12106"/>
    <cellStyle name="Вывод 2 2 2 3 2 2 4 2 6" xfId="9849"/>
    <cellStyle name="Вывод 2 2 2 3 2 2 4 3" xfId="5411"/>
    <cellStyle name="Вывод 2 2 2 3 2 2 4 3 2" xfId="14335"/>
    <cellStyle name="Вывод 2 2 2 3 2 2 4 4" xfId="7090"/>
    <cellStyle name="Вывод 2 2 2 3 2 2 4 4 2" xfId="16014"/>
    <cellStyle name="Вывод 2 2 2 3 2 2 4 5" xfId="8768"/>
    <cellStyle name="Вывод 2 2 2 3 2 2 4 5 2" xfId="17692"/>
    <cellStyle name="Вывод 2 2 2 3 2 2 4 6" xfId="11236"/>
    <cellStyle name="Вывод 2 2 2 3 2 2 4 7" xfId="18986"/>
    <cellStyle name="Вывод 2 2 2 3 2 2 5" xfId="2615"/>
    <cellStyle name="Вывод 2 2 2 3 2 2 5 2" xfId="5727"/>
    <cellStyle name="Вывод 2 2 2 3 2 2 5 2 2" xfId="14651"/>
    <cellStyle name="Вывод 2 2 2 3 2 2 5 3" xfId="7405"/>
    <cellStyle name="Вывод 2 2 2 3 2 2 5 3 2" xfId="16329"/>
    <cellStyle name="Вывод 2 2 2 3 2 2 5 4" xfId="9082"/>
    <cellStyle name="Вывод 2 2 2 3 2 2 5 4 2" xfId="18006"/>
    <cellStyle name="Вывод 2 2 2 3 2 2 5 5" xfId="11560"/>
    <cellStyle name="Вывод 2 2 2 3 2 2 5 6" xfId="10572"/>
    <cellStyle name="Вывод 2 2 2 3 2 2 6" xfId="3785"/>
    <cellStyle name="Вывод 2 2 2 3 2 2 6 2" xfId="12725"/>
    <cellStyle name="Вывод 2 2 2 3 2 2 7" xfId="6544"/>
    <cellStyle name="Вывод 2 2 2 3 2 2 7 2" xfId="15468"/>
    <cellStyle name="Вывод 2 2 2 3 2 2 8" xfId="8222"/>
    <cellStyle name="Вывод 2 2 2 3 2 2 8 2" xfId="17146"/>
    <cellStyle name="Вывод 2 2 2 3 2 2 9" xfId="10690"/>
    <cellStyle name="Вывод 2 2 2 3 2 20" xfId="9818"/>
    <cellStyle name="Вывод 2 2 2 3 2 20 2" xfId="18742"/>
    <cellStyle name="Вывод 2 2 2 3 2 21" xfId="10322"/>
    <cellStyle name="Вывод 2 2 2 3 2 22" xfId="19537"/>
    <cellStyle name="Вывод 2 2 2 3 2 3" xfId="1673"/>
    <cellStyle name="Вывод 2 2 2 3 2 3 10" xfId="19445"/>
    <cellStyle name="Вывод 2 2 2 3 2 3 2" xfId="2080"/>
    <cellStyle name="Вывод 2 2 2 3 2 3 2 2" xfId="2956"/>
    <cellStyle name="Вывод 2 2 2 3 2 3 2 2 2" xfId="6068"/>
    <cellStyle name="Вывод 2 2 2 3 2 3 2 2 2 2" xfId="14992"/>
    <cellStyle name="Вывод 2 2 2 3 2 3 2 2 3" xfId="7746"/>
    <cellStyle name="Вывод 2 2 2 3 2 3 2 2 3 2" xfId="16670"/>
    <cellStyle name="Вывод 2 2 2 3 2 3 2 2 4" xfId="9423"/>
    <cellStyle name="Вывод 2 2 2 3 2 3 2 2 4 2" xfId="18347"/>
    <cellStyle name="Вывод 2 2 2 3 2 3 2 2 5" xfId="11901"/>
    <cellStyle name="Вывод 2 2 2 3 2 3 2 2 6" xfId="19183"/>
    <cellStyle name="Вывод 2 2 2 3 2 3 2 3" xfId="5206"/>
    <cellStyle name="Вывод 2 2 2 3 2 3 2 3 2" xfId="14130"/>
    <cellStyle name="Вывод 2 2 2 3 2 3 2 4" xfId="6885"/>
    <cellStyle name="Вывод 2 2 2 3 2 3 2 4 2" xfId="15809"/>
    <cellStyle name="Вывод 2 2 2 3 2 3 2 5" xfId="8563"/>
    <cellStyle name="Вывод 2 2 2 3 2 3 2 5 2" xfId="17487"/>
    <cellStyle name="Вывод 2 2 2 3 2 3 2 6" xfId="11031"/>
    <cellStyle name="Вывод 2 2 2 3 2 3 2 7" xfId="18854"/>
    <cellStyle name="Вывод 2 2 2 3 2 3 3" xfId="2166"/>
    <cellStyle name="Вывод 2 2 2 3 2 3 3 2" xfId="3042"/>
    <cellStyle name="Вывод 2 2 2 3 2 3 3 2 2" xfId="6154"/>
    <cellStyle name="Вывод 2 2 2 3 2 3 3 2 2 2" xfId="15078"/>
    <cellStyle name="Вывод 2 2 2 3 2 3 3 2 3" xfId="7832"/>
    <cellStyle name="Вывод 2 2 2 3 2 3 3 2 3 2" xfId="16756"/>
    <cellStyle name="Вывод 2 2 2 3 2 3 3 2 4" xfId="9509"/>
    <cellStyle name="Вывод 2 2 2 3 2 3 3 2 4 2" xfId="18433"/>
    <cellStyle name="Вывод 2 2 2 3 2 3 3 2 5" xfId="11987"/>
    <cellStyle name="Вывод 2 2 2 3 2 3 3 2 6" xfId="18768"/>
    <cellStyle name="Вывод 2 2 2 3 2 3 3 3" xfId="5292"/>
    <cellStyle name="Вывод 2 2 2 3 2 3 3 3 2" xfId="14216"/>
    <cellStyle name="Вывод 2 2 2 3 2 3 3 4" xfId="6971"/>
    <cellStyle name="Вывод 2 2 2 3 2 3 3 4 2" xfId="15895"/>
    <cellStyle name="Вывод 2 2 2 3 2 3 3 5" xfId="8649"/>
    <cellStyle name="Вывод 2 2 2 3 2 3 3 5 2" xfId="17573"/>
    <cellStyle name="Вывод 2 2 2 3 2 3 3 6" xfId="11117"/>
    <cellStyle name="Вывод 2 2 2 3 2 3 3 7" xfId="18956"/>
    <cellStyle name="Вывод 2 2 2 3 2 3 4" xfId="2252"/>
    <cellStyle name="Вывод 2 2 2 3 2 3 4 2" xfId="3128"/>
    <cellStyle name="Вывод 2 2 2 3 2 3 4 2 2" xfId="6240"/>
    <cellStyle name="Вывод 2 2 2 3 2 3 4 2 2 2" xfId="15164"/>
    <cellStyle name="Вывод 2 2 2 3 2 3 4 2 3" xfId="7918"/>
    <cellStyle name="Вывод 2 2 2 3 2 3 4 2 3 2" xfId="16842"/>
    <cellStyle name="Вывод 2 2 2 3 2 3 4 2 4" xfId="9595"/>
    <cellStyle name="Вывод 2 2 2 3 2 3 4 2 4 2" xfId="18519"/>
    <cellStyle name="Вывод 2 2 2 3 2 3 4 2 5" xfId="12073"/>
    <cellStyle name="Вывод 2 2 2 3 2 3 4 2 6" xfId="10038"/>
    <cellStyle name="Вывод 2 2 2 3 2 3 4 3" xfId="5378"/>
    <cellStyle name="Вывод 2 2 2 3 2 3 4 3 2" xfId="14302"/>
    <cellStyle name="Вывод 2 2 2 3 2 3 4 4" xfId="7057"/>
    <cellStyle name="Вывод 2 2 2 3 2 3 4 4 2" xfId="15981"/>
    <cellStyle name="Вывод 2 2 2 3 2 3 4 5" xfId="8735"/>
    <cellStyle name="Вывод 2 2 2 3 2 3 4 5 2" xfId="17659"/>
    <cellStyle name="Вывод 2 2 2 3 2 3 4 6" xfId="11203"/>
    <cellStyle name="Вывод 2 2 2 3 2 3 4 7" xfId="18848"/>
    <cellStyle name="Вывод 2 2 2 3 2 3 5" xfId="2549"/>
    <cellStyle name="Вывод 2 2 2 3 2 3 5 2" xfId="5661"/>
    <cellStyle name="Вывод 2 2 2 3 2 3 5 2 2" xfId="14585"/>
    <cellStyle name="Вывод 2 2 2 3 2 3 5 3" xfId="7339"/>
    <cellStyle name="Вывод 2 2 2 3 2 3 5 3 2" xfId="16263"/>
    <cellStyle name="Вывод 2 2 2 3 2 3 5 4" xfId="9016"/>
    <cellStyle name="Вывод 2 2 2 3 2 3 5 4 2" xfId="17940"/>
    <cellStyle name="Вывод 2 2 2 3 2 3 5 5" xfId="11494"/>
    <cellStyle name="Вывод 2 2 2 3 2 3 5 6" xfId="10015"/>
    <cellStyle name="Вывод 2 2 2 3 2 3 6" xfId="4969"/>
    <cellStyle name="Вывод 2 2 2 3 2 3 6 2" xfId="13896"/>
    <cellStyle name="Вывод 2 2 2 3 2 3 7" xfId="6478"/>
    <cellStyle name="Вывод 2 2 2 3 2 3 7 2" xfId="15402"/>
    <cellStyle name="Вывод 2 2 2 3 2 3 8" xfId="8156"/>
    <cellStyle name="Вывод 2 2 2 3 2 3 8 2" xfId="17080"/>
    <cellStyle name="Вывод 2 2 2 3 2 3 9" xfId="10624"/>
    <cellStyle name="Вывод 2 2 2 3 2 4" xfId="1719"/>
    <cellStyle name="Вывод 2 2 2 3 2 4 2" xfId="2595"/>
    <cellStyle name="Вывод 2 2 2 3 2 4 2 2" xfId="5707"/>
    <cellStyle name="Вывод 2 2 2 3 2 4 2 2 2" xfId="14631"/>
    <cellStyle name="Вывод 2 2 2 3 2 4 2 3" xfId="7385"/>
    <cellStyle name="Вывод 2 2 2 3 2 4 2 3 2" xfId="16309"/>
    <cellStyle name="Вывод 2 2 2 3 2 4 2 4" xfId="9062"/>
    <cellStyle name="Вывод 2 2 2 3 2 4 2 4 2" xfId="17986"/>
    <cellStyle name="Вывод 2 2 2 3 2 4 2 5" xfId="11540"/>
    <cellStyle name="Вывод 2 2 2 3 2 4 2 6" xfId="10162"/>
    <cellStyle name="Вывод 2 2 2 3 2 4 3" xfId="4446"/>
    <cellStyle name="Вывод 2 2 2 3 2 4 3 2" xfId="13383"/>
    <cellStyle name="Вывод 2 2 2 3 2 4 4" xfId="6524"/>
    <cellStyle name="Вывод 2 2 2 3 2 4 4 2" xfId="15448"/>
    <cellStyle name="Вывод 2 2 2 3 2 4 5" xfId="8202"/>
    <cellStyle name="Вывод 2 2 2 3 2 4 5 2" xfId="17126"/>
    <cellStyle name="Вывод 2 2 2 3 2 4 6" xfId="10670"/>
    <cellStyle name="Вывод 2 2 2 3 2 4 7" xfId="18972"/>
    <cellStyle name="Вывод 2 2 2 3 2 5" xfId="1711"/>
    <cellStyle name="Вывод 2 2 2 3 2 5 2" xfId="2587"/>
    <cellStyle name="Вывод 2 2 2 3 2 5 2 2" xfId="5699"/>
    <cellStyle name="Вывод 2 2 2 3 2 5 2 2 2" xfId="14623"/>
    <cellStyle name="Вывод 2 2 2 3 2 5 2 3" xfId="7377"/>
    <cellStyle name="Вывод 2 2 2 3 2 5 2 3 2" xfId="16301"/>
    <cellStyle name="Вывод 2 2 2 3 2 5 2 4" xfId="9054"/>
    <cellStyle name="Вывод 2 2 2 3 2 5 2 4 2" xfId="17978"/>
    <cellStyle name="Вывод 2 2 2 3 2 5 2 5" xfId="11532"/>
    <cellStyle name="Вывод 2 2 2 3 2 5 2 6" xfId="13969"/>
    <cellStyle name="Вывод 2 2 2 3 2 5 3" xfId="4204"/>
    <cellStyle name="Вывод 2 2 2 3 2 5 3 2" xfId="13143"/>
    <cellStyle name="Вывод 2 2 2 3 2 5 4" xfId="6516"/>
    <cellStyle name="Вывод 2 2 2 3 2 5 4 2" xfId="15440"/>
    <cellStyle name="Вывод 2 2 2 3 2 5 5" xfId="8194"/>
    <cellStyle name="Вывод 2 2 2 3 2 5 5 2" xfId="17118"/>
    <cellStyle name="Вывод 2 2 2 3 2 5 6" xfId="10662"/>
    <cellStyle name="Вывод 2 2 2 3 2 5 7" xfId="9852"/>
    <cellStyle name="Вывод 2 2 2 3 2 6" xfId="1928"/>
    <cellStyle name="Вывод 2 2 2 3 2 6 2" xfId="2804"/>
    <cellStyle name="Вывод 2 2 2 3 2 6 2 2" xfId="5916"/>
    <cellStyle name="Вывод 2 2 2 3 2 6 2 2 2" xfId="14840"/>
    <cellStyle name="Вывод 2 2 2 3 2 6 2 3" xfId="7594"/>
    <cellStyle name="Вывод 2 2 2 3 2 6 2 3 2" xfId="16518"/>
    <cellStyle name="Вывод 2 2 2 3 2 6 2 4" xfId="9271"/>
    <cellStyle name="Вывод 2 2 2 3 2 6 2 4 2" xfId="18195"/>
    <cellStyle name="Вывод 2 2 2 3 2 6 2 5" xfId="11749"/>
    <cellStyle name="Вывод 2 2 2 3 2 6 2 6" xfId="10004"/>
    <cellStyle name="Вывод 2 2 2 3 2 6 3" xfId="3638"/>
    <cellStyle name="Вывод 2 2 2 3 2 6 3 2" xfId="12579"/>
    <cellStyle name="Вывод 2 2 2 3 2 6 4" xfId="6733"/>
    <cellStyle name="Вывод 2 2 2 3 2 6 4 2" xfId="15657"/>
    <cellStyle name="Вывод 2 2 2 3 2 6 5" xfId="8411"/>
    <cellStyle name="Вывод 2 2 2 3 2 6 5 2" xfId="17335"/>
    <cellStyle name="Вывод 2 2 2 3 2 6 6" xfId="10879"/>
    <cellStyle name="Вывод 2 2 2 3 2 6 7" xfId="19255"/>
    <cellStyle name="Вывод 2 2 2 3 2 7" xfId="1935"/>
    <cellStyle name="Вывод 2 2 2 3 2 7 2" xfId="2811"/>
    <cellStyle name="Вывод 2 2 2 3 2 7 2 2" xfId="5923"/>
    <cellStyle name="Вывод 2 2 2 3 2 7 2 2 2" xfId="14847"/>
    <cellStyle name="Вывод 2 2 2 3 2 7 2 3" xfId="7601"/>
    <cellStyle name="Вывод 2 2 2 3 2 7 2 3 2" xfId="16525"/>
    <cellStyle name="Вывод 2 2 2 3 2 7 2 4" xfId="9278"/>
    <cellStyle name="Вывод 2 2 2 3 2 7 2 4 2" xfId="18202"/>
    <cellStyle name="Вывод 2 2 2 3 2 7 2 5" xfId="11756"/>
    <cellStyle name="Вывод 2 2 2 3 2 7 2 6" xfId="10256"/>
    <cellStyle name="Вывод 2 2 2 3 2 7 3" xfId="3961"/>
    <cellStyle name="Вывод 2 2 2 3 2 7 3 2" xfId="12901"/>
    <cellStyle name="Вывод 2 2 2 3 2 7 4" xfId="6740"/>
    <cellStyle name="Вывод 2 2 2 3 2 7 4 2" xfId="15664"/>
    <cellStyle name="Вывод 2 2 2 3 2 7 5" xfId="8418"/>
    <cellStyle name="Вывод 2 2 2 3 2 7 5 2" xfId="17342"/>
    <cellStyle name="Вывод 2 2 2 3 2 7 6" xfId="10886"/>
    <cellStyle name="Вывод 2 2 2 3 2 7 7" xfId="19487"/>
    <cellStyle name="Вывод 2 2 2 3 2 8" xfId="1852"/>
    <cellStyle name="Вывод 2 2 2 3 2 8 2" xfId="2728"/>
    <cellStyle name="Вывод 2 2 2 3 2 8 2 2" xfId="5840"/>
    <cellStyle name="Вывод 2 2 2 3 2 8 2 2 2" xfId="14764"/>
    <cellStyle name="Вывод 2 2 2 3 2 8 2 3" xfId="7518"/>
    <cellStyle name="Вывод 2 2 2 3 2 8 2 3 2" xfId="16442"/>
    <cellStyle name="Вывод 2 2 2 3 2 8 2 4" xfId="9195"/>
    <cellStyle name="Вывод 2 2 2 3 2 8 2 4 2" xfId="18119"/>
    <cellStyle name="Вывод 2 2 2 3 2 8 2 5" xfId="11673"/>
    <cellStyle name="Вывод 2 2 2 3 2 8 2 6" xfId="10284"/>
    <cellStyle name="Вывод 2 2 2 3 2 8 3" xfId="3562"/>
    <cellStyle name="Вывод 2 2 2 3 2 8 3 2" xfId="12504"/>
    <cellStyle name="Вывод 2 2 2 3 2 8 4" xfId="6657"/>
    <cellStyle name="Вывод 2 2 2 3 2 8 4 2" xfId="15581"/>
    <cellStyle name="Вывод 2 2 2 3 2 8 5" xfId="8335"/>
    <cellStyle name="Вывод 2 2 2 3 2 8 5 2" xfId="17259"/>
    <cellStyle name="Вывод 2 2 2 3 2 8 6" xfId="10803"/>
    <cellStyle name="Вывод 2 2 2 3 2 8 7" xfId="19596"/>
    <cellStyle name="Вывод 2 2 2 3 2 9" xfId="1865"/>
    <cellStyle name="Вывод 2 2 2 3 2 9 2" xfId="2741"/>
    <cellStyle name="Вывод 2 2 2 3 2 9 2 2" xfId="5853"/>
    <cellStyle name="Вывод 2 2 2 3 2 9 2 2 2" xfId="14777"/>
    <cellStyle name="Вывод 2 2 2 3 2 9 2 3" xfId="7531"/>
    <cellStyle name="Вывод 2 2 2 3 2 9 2 3 2" xfId="16455"/>
    <cellStyle name="Вывод 2 2 2 3 2 9 2 4" xfId="9208"/>
    <cellStyle name="Вывод 2 2 2 3 2 9 2 4 2" xfId="18132"/>
    <cellStyle name="Вывод 2 2 2 3 2 9 2 5" xfId="11686"/>
    <cellStyle name="Вывод 2 2 2 3 2 9 2 6" xfId="10200"/>
    <cellStyle name="Вывод 2 2 2 3 2 9 3" xfId="3808"/>
    <cellStyle name="Вывод 2 2 2 3 2 9 3 2" xfId="12748"/>
    <cellStyle name="Вывод 2 2 2 3 2 9 4" xfId="6670"/>
    <cellStyle name="Вывод 2 2 2 3 2 9 4 2" xfId="15594"/>
    <cellStyle name="Вывод 2 2 2 3 2 9 5" xfId="8348"/>
    <cellStyle name="Вывод 2 2 2 3 2 9 5 2" xfId="17272"/>
    <cellStyle name="Вывод 2 2 2 3 2 9 6" xfId="10816"/>
    <cellStyle name="Вывод 2 2 2 3 2 9 7" xfId="19425"/>
    <cellStyle name="Вывод 2 2 2 4" xfId="601"/>
    <cellStyle name="Вывод 2 2 2 4 2" xfId="1042"/>
    <cellStyle name="Вывод 2 2 2 4 2 10" xfId="1993"/>
    <cellStyle name="Вывод 2 2 2 4 2 10 2" xfId="2869"/>
    <cellStyle name="Вывод 2 2 2 4 2 10 2 2" xfId="5981"/>
    <cellStyle name="Вывод 2 2 2 4 2 10 2 2 2" xfId="14905"/>
    <cellStyle name="Вывод 2 2 2 4 2 10 2 3" xfId="7659"/>
    <cellStyle name="Вывод 2 2 2 4 2 10 2 3 2" xfId="16583"/>
    <cellStyle name="Вывод 2 2 2 4 2 10 2 4" xfId="9336"/>
    <cellStyle name="Вывод 2 2 2 4 2 10 2 4 2" xfId="18260"/>
    <cellStyle name="Вывод 2 2 2 4 2 10 2 5" xfId="11814"/>
    <cellStyle name="Вывод 2 2 2 4 2 10 2 6" xfId="10467"/>
    <cellStyle name="Вывод 2 2 2 4 2 10 3" xfId="3588"/>
    <cellStyle name="Вывод 2 2 2 4 2 10 3 2" xfId="12530"/>
    <cellStyle name="Вывод 2 2 2 4 2 10 4" xfId="6798"/>
    <cellStyle name="Вывод 2 2 2 4 2 10 4 2" xfId="15722"/>
    <cellStyle name="Вывод 2 2 2 4 2 10 5" xfId="8476"/>
    <cellStyle name="Вывод 2 2 2 4 2 10 5 2" xfId="17400"/>
    <cellStyle name="Вывод 2 2 2 4 2 10 6" xfId="10944"/>
    <cellStyle name="Вывод 2 2 2 4 2 10 7" xfId="19007"/>
    <cellStyle name="Вывод 2 2 2 4 2 11" xfId="2014"/>
    <cellStyle name="Вывод 2 2 2 4 2 11 2" xfId="2890"/>
    <cellStyle name="Вывод 2 2 2 4 2 11 2 2" xfId="6002"/>
    <cellStyle name="Вывод 2 2 2 4 2 11 2 2 2" xfId="14926"/>
    <cellStyle name="Вывод 2 2 2 4 2 11 2 3" xfId="7680"/>
    <cellStyle name="Вывод 2 2 2 4 2 11 2 3 2" xfId="16604"/>
    <cellStyle name="Вывод 2 2 2 4 2 11 2 4" xfId="9357"/>
    <cellStyle name="Вывод 2 2 2 4 2 11 2 4 2" xfId="18281"/>
    <cellStyle name="Вывод 2 2 2 4 2 11 2 5" xfId="11835"/>
    <cellStyle name="Вывод 2 2 2 4 2 11 2 6" xfId="10368"/>
    <cellStyle name="Вывод 2 2 2 4 2 11 3" xfId="4243"/>
    <cellStyle name="Вывод 2 2 2 4 2 11 3 2" xfId="13182"/>
    <cellStyle name="Вывод 2 2 2 4 2 11 4" xfId="6819"/>
    <cellStyle name="Вывод 2 2 2 4 2 11 4 2" xfId="15743"/>
    <cellStyle name="Вывод 2 2 2 4 2 11 5" xfId="8497"/>
    <cellStyle name="Вывод 2 2 2 4 2 11 5 2" xfId="17421"/>
    <cellStyle name="Вывод 2 2 2 4 2 11 6" xfId="10965"/>
    <cellStyle name="Вывод 2 2 2 4 2 11 7" xfId="19394"/>
    <cellStyle name="Вывод 2 2 2 4 2 12" xfId="2358"/>
    <cellStyle name="Вывод 2 2 2 4 2 12 2" xfId="3220"/>
    <cellStyle name="Вывод 2 2 2 4 2 12 2 2" xfId="6332"/>
    <cellStyle name="Вывод 2 2 2 4 2 12 2 2 2" xfId="15256"/>
    <cellStyle name="Вывод 2 2 2 4 2 12 2 3" xfId="8010"/>
    <cellStyle name="Вывод 2 2 2 4 2 12 2 3 2" xfId="16934"/>
    <cellStyle name="Вывод 2 2 2 4 2 12 2 4" xfId="9687"/>
    <cellStyle name="Вывод 2 2 2 4 2 12 2 4 2" xfId="18611"/>
    <cellStyle name="Вывод 2 2 2 4 2 12 2 5" xfId="12165"/>
    <cellStyle name="Вывод 2 2 2 4 2 12 2 6" xfId="9972"/>
    <cellStyle name="Вывод 2 2 2 4 2 12 3" xfId="5472"/>
    <cellStyle name="Вывод 2 2 2 4 2 12 3 2" xfId="14396"/>
    <cellStyle name="Вывод 2 2 2 4 2 12 4" xfId="7150"/>
    <cellStyle name="Вывод 2 2 2 4 2 12 4 2" xfId="16074"/>
    <cellStyle name="Вывод 2 2 2 4 2 12 5" xfId="8827"/>
    <cellStyle name="Вывод 2 2 2 4 2 12 5 2" xfId="17751"/>
    <cellStyle name="Вывод 2 2 2 4 2 12 6" xfId="11304"/>
    <cellStyle name="Вывод 2 2 2 4 2 12 7" xfId="18954"/>
    <cellStyle name="Вывод 2 2 2 4 2 13" xfId="2321"/>
    <cellStyle name="Вывод 2 2 2 4 2 13 2" xfId="3192"/>
    <cellStyle name="Вывод 2 2 2 4 2 13 2 2" xfId="6304"/>
    <cellStyle name="Вывод 2 2 2 4 2 13 2 2 2" xfId="15228"/>
    <cellStyle name="Вывод 2 2 2 4 2 13 2 3" xfId="7982"/>
    <cellStyle name="Вывод 2 2 2 4 2 13 2 3 2" xfId="16906"/>
    <cellStyle name="Вывод 2 2 2 4 2 13 2 4" xfId="9659"/>
    <cellStyle name="Вывод 2 2 2 4 2 13 2 4 2" xfId="18583"/>
    <cellStyle name="Вывод 2 2 2 4 2 13 2 5" xfId="12137"/>
    <cellStyle name="Вывод 2 2 2 4 2 13 2 6" xfId="9956"/>
    <cellStyle name="Вывод 2 2 2 4 2 13 3" xfId="5443"/>
    <cellStyle name="Вывод 2 2 2 4 2 13 3 2" xfId="14367"/>
    <cellStyle name="Вывод 2 2 2 4 2 13 4" xfId="7121"/>
    <cellStyle name="Вывод 2 2 2 4 2 13 4 2" xfId="16045"/>
    <cellStyle name="Вывод 2 2 2 4 2 13 5" xfId="8799"/>
    <cellStyle name="Вывод 2 2 2 4 2 13 5 2" xfId="17723"/>
    <cellStyle name="Вывод 2 2 2 4 2 13 6" xfId="11272"/>
    <cellStyle name="Вывод 2 2 2 4 2 13 7" xfId="19288"/>
    <cellStyle name="Вывод 2 2 2 4 2 14" xfId="2463"/>
    <cellStyle name="Вывод 2 2 2 4 2 14 2" xfId="3299"/>
    <cellStyle name="Вывод 2 2 2 4 2 14 2 2" xfId="6411"/>
    <cellStyle name="Вывод 2 2 2 4 2 14 2 2 2" xfId="15335"/>
    <cellStyle name="Вывод 2 2 2 4 2 14 2 3" xfId="8089"/>
    <cellStyle name="Вывод 2 2 2 4 2 14 2 3 2" xfId="17013"/>
    <cellStyle name="Вывод 2 2 2 4 2 14 2 4" xfId="9766"/>
    <cellStyle name="Вывод 2 2 2 4 2 14 2 4 2" xfId="18690"/>
    <cellStyle name="Вывод 2 2 2 4 2 14 2 5" xfId="12244"/>
    <cellStyle name="Вывод 2 2 2 4 2 14 2 6" xfId="19702"/>
    <cellStyle name="Вывод 2 2 2 4 2 14 3" xfId="5575"/>
    <cellStyle name="Вывод 2 2 2 4 2 14 3 2" xfId="14499"/>
    <cellStyle name="Вывод 2 2 2 4 2 14 4" xfId="7253"/>
    <cellStyle name="Вывод 2 2 2 4 2 14 4 2" xfId="16177"/>
    <cellStyle name="Вывод 2 2 2 4 2 14 5" xfId="8930"/>
    <cellStyle name="Вывод 2 2 2 4 2 14 5 2" xfId="17854"/>
    <cellStyle name="Вывод 2 2 2 4 2 14 6" xfId="11408"/>
    <cellStyle name="Вывод 2 2 2 4 2 14 7" xfId="19245"/>
    <cellStyle name="Вывод 2 2 2 4 2 15" xfId="2492"/>
    <cellStyle name="Вывод 2 2 2 4 2 15 2" xfId="5604"/>
    <cellStyle name="Вывод 2 2 2 4 2 15 2 2" xfId="14528"/>
    <cellStyle name="Вывод 2 2 2 4 2 15 3" xfId="7282"/>
    <cellStyle name="Вывод 2 2 2 4 2 15 3 2" xfId="16206"/>
    <cellStyle name="Вывод 2 2 2 4 2 15 4" xfId="8959"/>
    <cellStyle name="Вывод 2 2 2 4 2 15 4 2" xfId="17883"/>
    <cellStyle name="Вывод 2 2 2 4 2 15 5" xfId="11437"/>
    <cellStyle name="Вывод 2 2 2 4 2 15 6" xfId="19430"/>
    <cellStyle name="Вывод 2 2 2 4 2 16" xfId="3342"/>
    <cellStyle name="Вывод 2 2 2 4 2 16 2" xfId="12287"/>
    <cellStyle name="Вывод 2 2 2 4 2 17" xfId="4084"/>
    <cellStyle name="Вывод 2 2 2 4 2 17 2" xfId="13024"/>
    <cellStyle name="Вывод 2 2 2 4 2 18" xfId="4146"/>
    <cellStyle name="Вывод 2 2 2 4 2 18 2" xfId="13085"/>
    <cellStyle name="Вывод 2 2 2 4 2 19" xfId="4791"/>
    <cellStyle name="Вывод 2 2 2 4 2 19 2" xfId="13721"/>
    <cellStyle name="Вывод 2 2 2 4 2 2" xfId="1727"/>
    <cellStyle name="Вывод 2 2 2 4 2 2 10" xfId="19557"/>
    <cellStyle name="Вывод 2 2 2 4 2 2 2" xfId="2100"/>
    <cellStyle name="Вывод 2 2 2 4 2 2 2 2" xfId="2976"/>
    <cellStyle name="Вывод 2 2 2 4 2 2 2 2 2" xfId="6088"/>
    <cellStyle name="Вывод 2 2 2 4 2 2 2 2 2 2" xfId="15012"/>
    <cellStyle name="Вывод 2 2 2 4 2 2 2 2 3" xfId="7766"/>
    <cellStyle name="Вывод 2 2 2 4 2 2 2 2 3 2" xfId="16690"/>
    <cellStyle name="Вывод 2 2 2 4 2 2 2 2 4" xfId="9443"/>
    <cellStyle name="Вывод 2 2 2 4 2 2 2 2 4 2" xfId="18367"/>
    <cellStyle name="Вывод 2 2 2 4 2 2 2 2 5" xfId="11921"/>
    <cellStyle name="Вывод 2 2 2 4 2 2 2 2 6" xfId="9957"/>
    <cellStyle name="Вывод 2 2 2 4 2 2 2 3" xfId="5226"/>
    <cellStyle name="Вывод 2 2 2 4 2 2 2 3 2" xfId="14150"/>
    <cellStyle name="Вывод 2 2 2 4 2 2 2 4" xfId="6905"/>
    <cellStyle name="Вывод 2 2 2 4 2 2 2 4 2" xfId="15829"/>
    <cellStyle name="Вывод 2 2 2 4 2 2 2 5" xfId="8583"/>
    <cellStyle name="Вывод 2 2 2 4 2 2 2 5 2" xfId="17507"/>
    <cellStyle name="Вывод 2 2 2 4 2 2 2 6" xfId="11051"/>
    <cellStyle name="Вывод 2 2 2 4 2 2 2 7" xfId="10208"/>
    <cellStyle name="Вывод 2 2 2 4 2 2 3" xfId="2186"/>
    <cellStyle name="Вывод 2 2 2 4 2 2 3 2" xfId="3062"/>
    <cellStyle name="Вывод 2 2 2 4 2 2 3 2 2" xfId="6174"/>
    <cellStyle name="Вывод 2 2 2 4 2 2 3 2 2 2" xfId="15098"/>
    <cellStyle name="Вывод 2 2 2 4 2 2 3 2 3" xfId="7852"/>
    <cellStyle name="Вывод 2 2 2 4 2 2 3 2 3 2" xfId="16776"/>
    <cellStyle name="Вывод 2 2 2 4 2 2 3 2 4" xfId="9529"/>
    <cellStyle name="Вывод 2 2 2 4 2 2 3 2 4 2" xfId="18453"/>
    <cellStyle name="Вывод 2 2 2 4 2 2 3 2 5" xfId="12007"/>
    <cellStyle name="Вывод 2 2 2 4 2 2 3 2 6" xfId="10323"/>
    <cellStyle name="Вывод 2 2 2 4 2 2 3 3" xfId="5312"/>
    <cellStyle name="Вывод 2 2 2 4 2 2 3 3 2" xfId="14236"/>
    <cellStyle name="Вывод 2 2 2 4 2 2 3 4" xfId="6991"/>
    <cellStyle name="Вывод 2 2 2 4 2 2 3 4 2" xfId="15915"/>
    <cellStyle name="Вывод 2 2 2 4 2 2 3 5" xfId="8669"/>
    <cellStyle name="Вывод 2 2 2 4 2 2 3 5 2" xfId="17593"/>
    <cellStyle name="Вывод 2 2 2 4 2 2 3 6" xfId="11137"/>
    <cellStyle name="Вывод 2 2 2 4 2 2 3 7" xfId="19613"/>
    <cellStyle name="Вывод 2 2 2 4 2 2 4" xfId="2272"/>
    <cellStyle name="Вывод 2 2 2 4 2 2 4 2" xfId="3148"/>
    <cellStyle name="Вывод 2 2 2 4 2 2 4 2 2" xfId="6260"/>
    <cellStyle name="Вывод 2 2 2 4 2 2 4 2 2 2" xfId="15184"/>
    <cellStyle name="Вывод 2 2 2 4 2 2 4 2 3" xfId="7938"/>
    <cellStyle name="Вывод 2 2 2 4 2 2 4 2 3 2" xfId="16862"/>
    <cellStyle name="Вывод 2 2 2 4 2 2 4 2 4" xfId="9615"/>
    <cellStyle name="Вывод 2 2 2 4 2 2 4 2 4 2" xfId="18539"/>
    <cellStyle name="Вывод 2 2 2 4 2 2 4 2 5" xfId="12093"/>
    <cellStyle name="Вывод 2 2 2 4 2 2 4 2 6" xfId="10440"/>
    <cellStyle name="Вывод 2 2 2 4 2 2 4 3" xfId="5398"/>
    <cellStyle name="Вывод 2 2 2 4 2 2 4 3 2" xfId="14322"/>
    <cellStyle name="Вывод 2 2 2 4 2 2 4 4" xfId="7077"/>
    <cellStyle name="Вывод 2 2 2 4 2 2 4 4 2" xfId="16001"/>
    <cellStyle name="Вывод 2 2 2 4 2 2 4 5" xfId="8755"/>
    <cellStyle name="Вывод 2 2 2 4 2 2 4 5 2" xfId="17679"/>
    <cellStyle name="Вывод 2 2 2 4 2 2 4 6" xfId="11223"/>
    <cellStyle name="Вывод 2 2 2 4 2 2 4 7" xfId="9925"/>
    <cellStyle name="Вывод 2 2 2 4 2 2 5" xfId="2603"/>
    <cellStyle name="Вывод 2 2 2 4 2 2 5 2" xfId="5715"/>
    <cellStyle name="Вывод 2 2 2 4 2 2 5 2 2" xfId="14639"/>
    <cellStyle name="Вывод 2 2 2 4 2 2 5 3" xfId="7393"/>
    <cellStyle name="Вывод 2 2 2 4 2 2 5 3 2" xfId="16317"/>
    <cellStyle name="Вывод 2 2 2 4 2 2 5 4" xfId="9070"/>
    <cellStyle name="Вывод 2 2 2 4 2 2 5 4 2" xfId="17994"/>
    <cellStyle name="Вывод 2 2 2 4 2 2 5 5" xfId="11548"/>
    <cellStyle name="Вывод 2 2 2 4 2 2 5 6" xfId="10077"/>
    <cellStyle name="Вывод 2 2 2 4 2 2 6" xfId="5012"/>
    <cellStyle name="Вывод 2 2 2 4 2 2 6 2" xfId="13939"/>
    <cellStyle name="Вывод 2 2 2 4 2 2 7" xfId="6532"/>
    <cellStyle name="Вывод 2 2 2 4 2 2 7 2" xfId="15456"/>
    <cellStyle name="Вывод 2 2 2 4 2 2 8" xfId="8210"/>
    <cellStyle name="Вывод 2 2 2 4 2 2 8 2" xfId="17134"/>
    <cellStyle name="Вывод 2 2 2 4 2 2 9" xfId="10678"/>
    <cellStyle name="Вывод 2 2 2 4 2 20" xfId="9809"/>
    <cellStyle name="Вывод 2 2 2 4 2 20 2" xfId="18733"/>
    <cellStyle name="Вывод 2 2 2 4 2 21" xfId="10294"/>
    <cellStyle name="Вывод 2 2 2 4 2 22" xfId="18755"/>
    <cellStyle name="Вывод 2 2 2 4 2 3" xfId="1744"/>
    <cellStyle name="Вывод 2 2 2 4 2 3 10" xfId="19231"/>
    <cellStyle name="Вывод 2 2 2 4 2 3 2" xfId="2106"/>
    <cellStyle name="Вывод 2 2 2 4 2 3 2 2" xfId="2982"/>
    <cellStyle name="Вывод 2 2 2 4 2 3 2 2 2" xfId="6094"/>
    <cellStyle name="Вывод 2 2 2 4 2 3 2 2 2 2" xfId="15018"/>
    <cellStyle name="Вывод 2 2 2 4 2 3 2 2 3" xfId="7772"/>
    <cellStyle name="Вывод 2 2 2 4 2 3 2 2 3 2" xfId="16696"/>
    <cellStyle name="Вывод 2 2 2 4 2 3 2 2 4" xfId="9449"/>
    <cellStyle name="Вывод 2 2 2 4 2 3 2 2 4 2" xfId="18373"/>
    <cellStyle name="Вывод 2 2 2 4 2 3 2 2 5" xfId="11927"/>
    <cellStyle name="Вывод 2 2 2 4 2 3 2 2 6" xfId="9917"/>
    <cellStyle name="Вывод 2 2 2 4 2 3 2 3" xfId="5232"/>
    <cellStyle name="Вывод 2 2 2 4 2 3 2 3 2" xfId="14156"/>
    <cellStyle name="Вывод 2 2 2 4 2 3 2 4" xfId="6911"/>
    <cellStyle name="Вывод 2 2 2 4 2 3 2 4 2" xfId="15835"/>
    <cellStyle name="Вывод 2 2 2 4 2 3 2 5" xfId="8589"/>
    <cellStyle name="Вывод 2 2 2 4 2 3 2 5 2" xfId="17513"/>
    <cellStyle name="Вывод 2 2 2 4 2 3 2 6" xfId="11057"/>
    <cellStyle name="Вывод 2 2 2 4 2 3 2 7" xfId="19444"/>
    <cellStyle name="Вывод 2 2 2 4 2 3 3" xfId="2192"/>
    <cellStyle name="Вывод 2 2 2 4 2 3 3 2" xfId="3068"/>
    <cellStyle name="Вывод 2 2 2 4 2 3 3 2 2" xfId="6180"/>
    <cellStyle name="Вывод 2 2 2 4 2 3 3 2 2 2" xfId="15104"/>
    <cellStyle name="Вывод 2 2 2 4 2 3 3 2 3" xfId="7858"/>
    <cellStyle name="Вывод 2 2 2 4 2 3 3 2 3 2" xfId="16782"/>
    <cellStyle name="Вывод 2 2 2 4 2 3 3 2 4" xfId="9535"/>
    <cellStyle name="Вывод 2 2 2 4 2 3 3 2 4 2" xfId="18459"/>
    <cellStyle name="Вывод 2 2 2 4 2 3 3 2 5" xfId="12013"/>
    <cellStyle name="Вывод 2 2 2 4 2 3 3 2 6" xfId="9890"/>
    <cellStyle name="Вывод 2 2 2 4 2 3 3 3" xfId="5318"/>
    <cellStyle name="Вывод 2 2 2 4 2 3 3 3 2" xfId="14242"/>
    <cellStyle name="Вывод 2 2 2 4 2 3 3 4" xfId="6997"/>
    <cellStyle name="Вывод 2 2 2 4 2 3 3 4 2" xfId="15921"/>
    <cellStyle name="Вывод 2 2 2 4 2 3 3 5" xfId="8675"/>
    <cellStyle name="Вывод 2 2 2 4 2 3 3 5 2" xfId="17599"/>
    <cellStyle name="Вывод 2 2 2 4 2 3 3 6" xfId="11143"/>
    <cellStyle name="Вывод 2 2 2 4 2 3 3 7" xfId="18881"/>
    <cellStyle name="Вывод 2 2 2 4 2 3 4" xfId="2278"/>
    <cellStyle name="Вывод 2 2 2 4 2 3 4 2" xfId="3154"/>
    <cellStyle name="Вывод 2 2 2 4 2 3 4 2 2" xfId="6266"/>
    <cellStyle name="Вывод 2 2 2 4 2 3 4 2 2 2" xfId="15190"/>
    <cellStyle name="Вывод 2 2 2 4 2 3 4 2 3" xfId="7944"/>
    <cellStyle name="Вывод 2 2 2 4 2 3 4 2 3 2" xfId="16868"/>
    <cellStyle name="Вывод 2 2 2 4 2 3 4 2 4" xfId="9621"/>
    <cellStyle name="Вывод 2 2 2 4 2 3 4 2 4 2" xfId="18545"/>
    <cellStyle name="Вывод 2 2 2 4 2 3 4 2 5" xfId="12099"/>
    <cellStyle name="Вывод 2 2 2 4 2 3 4 2 6" xfId="10534"/>
    <cellStyle name="Вывод 2 2 2 4 2 3 4 3" xfId="5404"/>
    <cellStyle name="Вывод 2 2 2 4 2 3 4 3 2" xfId="14328"/>
    <cellStyle name="Вывод 2 2 2 4 2 3 4 4" xfId="7083"/>
    <cellStyle name="Вывод 2 2 2 4 2 3 4 4 2" xfId="16007"/>
    <cellStyle name="Вывод 2 2 2 4 2 3 4 5" xfId="8761"/>
    <cellStyle name="Вывод 2 2 2 4 2 3 4 5 2" xfId="17685"/>
    <cellStyle name="Вывод 2 2 2 4 2 3 4 6" xfId="11229"/>
    <cellStyle name="Вывод 2 2 2 4 2 3 4 7" xfId="19646"/>
    <cellStyle name="Вывод 2 2 2 4 2 3 5" xfId="2620"/>
    <cellStyle name="Вывод 2 2 2 4 2 3 5 2" xfId="5732"/>
    <cellStyle name="Вывод 2 2 2 4 2 3 5 2 2" xfId="14656"/>
    <cellStyle name="Вывод 2 2 2 4 2 3 5 3" xfId="7410"/>
    <cellStyle name="Вывод 2 2 2 4 2 3 5 3 2" xfId="16334"/>
    <cellStyle name="Вывод 2 2 2 4 2 3 5 4" xfId="9087"/>
    <cellStyle name="Вывод 2 2 2 4 2 3 5 4 2" xfId="18011"/>
    <cellStyle name="Вывод 2 2 2 4 2 3 5 5" xfId="11565"/>
    <cellStyle name="Вывод 2 2 2 4 2 3 5 6" xfId="10568"/>
    <cellStyle name="Вывод 2 2 2 4 2 3 6" xfId="4381"/>
    <cellStyle name="Вывод 2 2 2 4 2 3 6 2" xfId="13319"/>
    <cellStyle name="Вывод 2 2 2 4 2 3 7" xfId="6549"/>
    <cellStyle name="Вывод 2 2 2 4 2 3 7 2" xfId="15473"/>
    <cellStyle name="Вывод 2 2 2 4 2 3 8" xfId="8227"/>
    <cellStyle name="Вывод 2 2 2 4 2 3 8 2" xfId="17151"/>
    <cellStyle name="Вывод 2 2 2 4 2 3 9" xfId="10695"/>
    <cellStyle name="Вывод 2 2 2 4 2 4" xfId="1624"/>
    <cellStyle name="Вывод 2 2 2 4 2 4 2" xfId="2500"/>
    <cellStyle name="Вывод 2 2 2 4 2 4 2 2" xfId="5612"/>
    <cellStyle name="Вывод 2 2 2 4 2 4 2 2 2" xfId="14536"/>
    <cellStyle name="Вывод 2 2 2 4 2 4 2 3" xfId="7290"/>
    <cellStyle name="Вывод 2 2 2 4 2 4 2 3 2" xfId="16214"/>
    <cellStyle name="Вывод 2 2 2 4 2 4 2 4" xfId="8967"/>
    <cellStyle name="Вывод 2 2 2 4 2 4 2 4 2" xfId="17891"/>
    <cellStyle name="Вывод 2 2 2 4 2 4 2 5" xfId="11445"/>
    <cellStyle name="Вывод 2 2 2 4 2 4 2 6" xfId="19640"/>
    <cellStyle name="Вывод 2 2 2 4 2 4 3" xfId="4091"/>
    <cellStyle name="Вывод 2 2 2 4 2 4 3 2" xfId="13031"/>
    <cellStyle name="Вывод 2 2 2 4 2 4 4" xfId="6429"/>
    <cellStyle name="Вывод 2 2 2 4 2 4 4 2" xfId="15353"/>
    <cellStyle name="Вывод 2 2 2 4 2 4 5" xfId="8107"/>
    <cellStyle name="Вывод 2 2 2 4 2 4 5 2" xfId="17031"/>
    <cellStyle name="Вывод 2 2 2 4 2 4 6" xfId="10575"/>
    <cellStyle name="Вывод 2 2 2 4 2 4 7" xfId="19117"/>
    <cellStyle name="Вывод 2 2 2 4 2 5" xfId="1665"/>
    <cellStyle name="Вывод 2 2 2 4 2 5 2" xfId="2541"/>
    <cellStyle name="Вывод 2 2 2 4 2 5 2 2" xfId="5653"/>
    <cellStyle name="Вывод 2 2 2 4 2 5 2 2 2" xfId="14577"/>
    <cellStyle name="Вывод 2 2 2 4 2 5 2 3" xfId="7331"/>
    <cellStyle name="Вывод 2 2 2 4 2 5 2 3 2" xfId="16255"/>
    <cellStyle name="Вывод 2 2 2 4 2 5 2 4" xfId="9008"/>
    <cellStyle name="Вывод 2 2 2 4 2 5 2 4 2" xfId="17932"/>
    <cellStyle name="Вывод 2 2 2 4 2 5 2 5" xfId="11486"/>
    <cellStyle name="Вывод 2 2 2 4 2 5 2 6" xfId="9940"/>
    <cellStyle name="Вывод 2 2 2 4 2 5 3" xfId="3882"/>
    <cellStyle name="Вывод 2 2 2 4 2 5 3 2" xfId="12822"/>
    <cellStyle name="Вывод 2 2 2 4 2 5 4" xfId="6470"/>
    <cellStyle name="Вывод 2 2 2 4 2 5 4 2" xfId="15394"/>
    <cellStyle name="Вывод 2 2 2 4 2 5 5" xfId="8148"/>
    <cellStyle name="Вывод 2 2 2 4 2 5 5 2" xfId="17072"/>
    <cellStyle name="Вывод 2 2 2 4 2 5 6" xfId="10616"/>
    <cellStyle name="Вывод 2 2 2 4 2 5 7" xfId="19144"/>
    <cellStyle name="Вывод 2 2 2 4 2 6" xfId="1918"/>
    <cellStyle name="Вывод 2 2 2 4 2 6 2" xfId="2794"/>
    <cellStyle name="Вывод 2 2 2 4 2 6 2 2" xfId="5906"/>
    <cellStyle name="Вывод 2 2 2 4 2 6 2 2 2" xfId="14830"/>
    <cellStyle name="Вывод 2 2 2 4 2 6 2 3" xfId="7584"/>
    <cellStyle name="Вывод 2 2 2 4 2 6 2 3 2" xfId="16508"/>
    <cellStyle name="Вывод 2 2 2 4 2 6 2 4" xfId="9261"/>
    <cellStyle name="Вывод 2 2 2 4 2 6 2 4 2" xfId="18185"/>
    <cellStyle name="Вывод 2 2 2 4 2 6 2 5" xfId="11739"/>
    <cellStyle name="Вывод 2 2 2 4 2 6 2 6" xfId="9994"/>
    <cellStyle name="Вывод 2 2 2 4 2 6 3" xfId="4988"/>
    <cellStyle name="Вывод 2 2 2 4 2 6 3 2" xfId="13915"/>
    <cellStyle name="Вывод 2 2 2 4 2 6 4" xfId="6723"/>
    <cellStyle name="Вывод 2 2 2 4 2 6 4 2" xfId="15647"/>
    <cellStyle name="Вывод 2 2 2 4 2 6 5" xfId="8401"/>
    <cellStyle name="Вывод 2 2 2 4 2 6 5 2" xfId="17325"/>
    <cellStyle name="Вывод 2 2 2 4 2 6 6" xfId="10869"/>
    <cellStyle name="Вывод 2 2 2 4 2 6 7" xfId="19059"/>
    <cellStyle name="Вывод 2 2 2 4 2 7" xfId="1804"/>
    <cellStyle name="Вывод 2 2 2 4 2 7 2" xfId="2680"/>
    <cellStyle name="Вывод 2 2 2 4 2 7 2 2" xfId="5792"/>
    <cellStyle name="Вывод 2 2 2 4 2 7 2 2 2" xfId="14716"/>
    <cellStyle name="Вывод 2 2 2 4 2 7 2 3" xfId="7470"/>
    <cellStyle name="Вывод 2 2 2 4 2 7 2 3 2" xfId="16394"/>
    <cellStyle name="Вывод 2 2 2 4 2 7 2 4" xfId="9147"/>
    <cellStyle name="Вывод 2 2 2 4 2 7 2 4 2" xfId="18071"/>
    <cellStyle name="Вывод 2 2 2 4 2 7 2 5" xfId="11625"/>
    <cellStyle name="Вывод 2 2 2 4 2 7 2 6" xfId="19196"/>
    <cellStyle name="Вывод 2 2 2 4 2 7 3" xfId="4919"/>
    <cellStyle name="Вывод 2 2 2 4 2 7 3 2" xfId="13847"/>
    <cellStyle name="Вывод 2 2 2 4 2 7 4" xfId="6609"/>
    <cellStyle name="Вывод 2 2 2 4 2 7 4 2" xfId="15533"/>
    <cellStyle name="Вывод 2 2 2 4 2 7 5" xfId="8287"/>
    <cellStyle name="Вывод 2 2 2 4 2 7 5 2" xfId="17211"/>
    <cellStyle name="Вывод 2 2 2 4 2 7 6" xfId="10755"/>
    <cellStyle name="Вывод 2 2 2 4 2 7 7" xfId="19463"/>
    <cellStyle name="Вывод 2 2 2 4 2 8" xfId="1955"/>
    <cellStyle name="Вывод 2 2 2 4 2 8 2" xfId="2831"/>
    <cellStyle name="Вывод 2 2 2 4 2 8 2 2" xfId="5943"/>
    <cellStyle name="Вывод 2 2 2 4 2 8 2 2 2" xfId="14867"/>
    <cellStyle name="Вывод 2 2 2 4 2 8 2 3" xfId="7621"/>
    <cellStyle name="Вывод 2 2 2 4 2 8 2 3 2" xfId="16545"/>
    <cellStyle name="Вывод 2 2 2 4 2 8 2 4" xfId="9298"/>
    <cellStyle name="Вывод 2 2 2 4 2 8 2 4 2" xfId="18222"/>
    <cellStyle name="Вывод 2 2 2 4 2 8 2 5" xfId="11776"/>
    <cellStyle name="Вывод 2 2 2 4 2 8 2 6" xfId="11265"/>
    <cellStyle name="Вывод 2 2 2 4 2 8 3" xfId="5146"/>
    <cellStyle name="Вывод 2 2 2 4 2 8 3 2" xfId="14070"/>
    <cellStyle name="Вывод 2 2 2 4 2 8 4" xfId="6760"/>
    <cellStyle name="Вывод 2 2 2 4 2 8 4 2" xfId="15684"/>
    <cellStyle name="Вывод 2 2 2 4 2 8 5" xfId="8438"/>
    <cellStyle name="Вывод 2 2 2 4 2 8 5 2" xfId="17362"/>
    <cellStyle name="Вывод 2 2 2 4 2 8 6" xfId="10906"/>
    <cellStyle name="Вывод 2 2 2 4 2 8 7" xfId="19063"/>
    <cellStyle name="Вывод 2 2 2 4 2 9" xfId="1966"/>
    <cellStyle name="Вывод 2 2 2 4 2 9 2" xfId="2842"/>
    <cellStyle name="Вывод 2 2 2 4 2 9 2 2" xfId="5954"/>
    <cellStyle name="Вывод 2 2 2 4 2 9 2 2 2" xfId="14878"/>
    <cellStyle name="Вывод 2 2 2 4 2 9 2 3" xfId="7632"/>
    <cellStyle name="Вывод 2 2 2 4 2 9 2 3 2" xfId="16556"/>
    <cellStyle name="Вывод 2 2 2 4 2 9 2 4" xfId="9309"/>
    <cellStyle name="Вывод 2 2 2 4 2 9 2 4 2" xfId="18233"/>
    <cellStyle name="Вывод 2 2 2 4 2 9 2 5" xfId="11787"/>
    <cellStyle name="Вывод 2 2 2 4 2 9 2 6" xfId="18807"/>
    <cellStyle name="Вывод 2 2 2 4 2 9 3" xfId="4501"/>
    <cellStyle name="Вывод 2 2 2 4 2 9 3 2" xfId="13437"/>
    <cellStyle name="Вывод 2 2 2 4 2 9 4" xfId="6771"/>
    <cellStyle name="Вывод 2 2 2 4 2 9 4 2" xfId="15695"/>
    <cellStyle name="Вывод 2 2 2 4 2 9 5" xfId="8449"/>
    <cellStyle name="Вывод 2 2 2 4 2 9 5 2" xfId="17373"/>
    <cellStyle name="Вывод 2 2 2 4 2 9 6" xfId="10917"/>
    <cellStyle name="Вывод 2 2 2 4 2 9 7" xfId="9887"/>
    <cellStyle name="Вывод 2 2 2 5" xfId="1638"/>
    <cellStyle name="Вывод 2 2 2 5 10" xfId="19272"/>
    <cellStyle name="Вывод 2 2 2 5 2" xfId="2061"/>
    <cellStyle name="Вывод 2 2 2 5 2 2" xfId="2937"/>
    <cellStyle name="Вывод 2 2 2 5 2 2 2" xfId="6049"/>
    <cellStyle name="Вывод 2 2 2 5 2 2 2 2" xfId="14973"/>
    <cellStyle name="Вывод 2 2 2 5 2 2 3" xfId="7727"/>
    <cellStyle name="Вывод 2 2 2 5 2 2 3 2" xfId="16651"/>
    <cellStyle name="Вывод 2 2 2 5 2 2 4" xfId="9404"/>
    <cellStyle name="Вывод 2 2 2 5 2 2 4 2" xfId="18328"/>
    <cellStyle name="Вывод 2 2 2 5 2 2 5" xfId="11882"/>
    <cellStyle name="Вывод 2 2 2 5 2 2 6" xfId="10387"/>
    <cellStyle name="Вывод 2 2 2 5 2 3" xfId="3602"/>
    <cellStyle name="Вывод 2 2 2 5 2 3 2" xfId="12544"/>
    <cellStyle name="Вывод 2 2 2 5 2 4" xfId="6866"/>
    <cellStyle name="Вывод 2 2 2 5 2 4 2" xfId="15790"/>
    <cellStyle name="Вывод 2 2 2 5 2 5" xfId="8544"/>
    <cellStyle name="Вывод 2 2 2 5 2 5 2" xfId="17468"/>
    <cellStyle name="Вывод 2 2 2 5 2 6" xfId="11012"/>
    <cellStyle name="Вывод 2 2 2 5 2 7" xfId="19389"/>
    <cellStyle name="Вывод 2 2 2 5 3" xfId="2147"/>
    <cellStyle name="Вывод 2 2 2 5 3 2" xfId="3023"/>
    <cellStyle name="Вывод 2 2 2 5 3 2 2" xfId="6135"/>
    <cellStyle name="Вывод 2 2 2 5 3 2 2 2" xfId="15059"/>
    <cellStyle name="Вывод 2 2 2 5 3 2 3" xfId="7813"/>
    <cellStyle name="Вывод 2 2 2 5 3 2 3 2" xfId="16737"/>
    <cellStyle name="Вывод 2 2 2 5 3 2 4" xfId="9490"/>
    <cellStyle name="Вывод 2 2 2 5 3 2 4 2" xfId="18414"/>
    <cellStyle name="Вывод 2 2 2 5 3 2 5" xfId="11968"/>
    <cellStyle name="Вывод 2 2 2 5 3 2 6" xfId="13546"/>
    <cellStyle name="Вывод 2 2 2 5 3 3" xfId="5273"/>
    <cellStyle name="Вывод 2 2 2 5 3 3 2" xfId="14197"/>
    <cellStyle name="Вывод 2 2 2 5 3 4" xfId="6952"/>
    <cellStyle name="Вывод 2 2 2 5 3 4 2" xfId="15876"/>
    <cellStyle name="Вывод 2 2 2 5 3 5" xfId="8630"/>
    <cellStyle name="Вывод 2 2 2 5 3 5 2" xfId="17554"/>
    <cellStyle name="Вывод 2 2 2 5 3 6" xfId="11098"/>
    <cellStyle name="Вывод 2 2 2 5 3 7" xfId="19358"/>
    <cellStyle name="Вывод 2 2 2 5 4" xfId="2233"/>
    <cellStyle name="Вывод 2 2 2 5 4 2" xfId="3109"/>
    <cellStyle name="Вывод 2 2 2 5 4 2 2" xfId="6221"/>
    <cellStyle name="Вывод 2 2 2 5 4 2 2 2" xfId="15145"/>
    <cellStyle name="Вывод 2 2 2 5 4 2 3" xfId="7899"/>
    <cellStyle name="Вывод 2 2 2 5 4 2 3 2" xfId="16823"/>
    <cellStyle name="Вывод 2 2 2 5 4 2 4" xfId="9576"/>
    <cellStyle name="Вывод 2 2 2 5 4 2 4 2" xfId="18500"/>
    <cellStyle name="Вывод 2 2 2 5 4 2 5" xfId="12054"/>
    <cellStyle name="Вывод 2 2 2 5 4 2 6" xfId="10528"/>
    <cellStyle name="Вывод 2 2 2 5 4 3" xfId="5359"/>
    <cellStyle name="Вывод 2 2 2 5 4 3 2" xfId="14283"/>
    <cellStyle name="Вывод 2 2 2 5 4 4" xfId="7038"/>
    <cellStyle name="Вывод 2 2 2 5 4 4 2" xfId="15962"/>
    <cellStyle name="Вывод 2 2 2 5 4 5" xfId="8716"/>
    <cellStyle name="Вывод 2 2 2 5 4 5 2" xfId="17640"/>
    <cellStyle name="Вывод 2 2 2 5 4 6" xfId="11184"/>
    <cellStyle name="Вывод 2 2 2 5 4 7" xfId="18888"/>
    <cellStyle name="Вывод 2 2 2 5 5" xfId="2514"/>
    <cellStyle name="Вывод 2 2 2 5 5 2" xfId="5626"/>
    <cellStyle name="Вывод 2 2 2 5 5 2 2" xfId="14550"/>
    <cellStyle name="Вывод 2 2 2 5 5 3" xfId="7304"/>
    <cellStyle name="Вывод 2 2 2 5 5 3 2" xfId="16228"/>
    <cellStyle name="Вывод 2 2 2 5 5 4" xfId="8981"/>
    <cellStyle name="Вывод 2 2 2 5 5 4 2" xfId="17905"/>
    <cellStyle name="Вывод 2 2 2 5 5 5" xfId="11459"/>
    <cellStyle name="Вывод 2 2 2 5 5 6" xfId="19679"/>
    <cellStyle name="Вывод 2 2 2 5 6" xfId="4662"/>
    <cellStyle name="Вывод 2 2 2 5 6 2" xfId="13595"/>
    <cellStyle name="Вывод 2 2 2 5 7" xfId="6443"/>
    <cellStyle name="Вывод 2 2 2 5 7 2" xfId="15367"/>
    <cellStyle name="Вывод 2 2 2 5 8" xfId="8121"/>
    <cellStyle name="Вывод 2 2 2 5 8 2" xfId="17045"/>
    <cellStyle name="Вывод 2 2 2 5 9" xfId="10589"/>
    <cellStyle name="Вывод 2 2 2 6" xfId="1655"/>
    <cellStyle name="Вывод 2 2 2 6 10" xfId="19361"/>
    <cellStyle name="Вывод 2 2 2 6 2" xfId="2096"/>
    <cellStyle name="Вывод 2 2 2 6 2 2" xfId="2972"/>
    <cellStyle name="Вывод 2 2 2 6 2 2 2" xfId="6084"/>
    <cellStyle name="Вывод 2 2 2 6 2 2 2 2" xfId="15008"/>
    <cellStyle name="Вывод 2 2 2 6 2 2 3" xfId="7762"/>
    <cellStyle name="Вывод 2 2 2 6 2 2 3 2" xfId="16686"/>
    <cellStyle name="Вывод 2 2 2 6 2 2 4" xfId="9439"/>
    <cellStyle name="Вывод 2 2 2 6 2 2 4 2" xfId="18363"/>
    <cellStyle name="Вывод 2 2 2 6 2 2 5" xfId="11917"/>
    <cellStyle name="Вывод 2 2 2 6 2 2 6" xfId="10028"/>
    <cellStyle name="Вывод 2 2 2 6 2 3" xfId="5222"/>
    <cellStyle name="Вывод 2 2 2 6 2 3 2" xfId="14146"/>
    <cellStyle name="Вывод 2 2 2 6 2 4" xfId="6901"/>
    <cellStyle name="Вывод 2 2 2 6 2 4 2" xfId="15825"/>
    <cellStyle name="Вывод 2 2 2 6 2 5" xfId="8579"/>
    <cellStyle name="Вывод 2 2 2 6 2 5 2" xfId="17503"/>
    <cellStyle name="Вывод 2 2 2 6 2 6" xfId="11047"/>
    <cellStyle name="Вывод 2 2 2 6 2 7" xfId="19481"/>
    <cellStyle name="Вывод 2 2 2 6 3" xfId="2182"/>
    <cellStyle name="Вывод 2 2 2 6 3 2" xfId="3058"/>
    <cellStyle name="Вывод 2 2 2 6 3 2 2" xfId="6170"/>
    <cellStyle name="Вывод 2 2 2 6 3 2 2 2" xfId="15094"/>
    <cellStyle name="Вывод 2 2 2 6 3 2 3" xfId="7848"/>
    <cellStyle name="Вывод 2 2 2 6 3 2 3 2" xfId="16772"/>
    <cellStyle name="Вывод 2 2 2 6 3 2 4" xfId="9525"/>
    <cellStyle name="Вывод 2 2 2 6 3 2 4 2" xfId="18449"/>
    <cellStyle name="Вывод 2 2 2 6 3 2 5" xfId="12003"/>
    <cellStyle name="Вывод 2 2 2 6 3 2 6" xfId="10536"/>
    <cellStyle name="Вывод 2 2 2 6 3 3" xfId="5308"/>
    <cellStyle name="Вывод 2 2 2 6 3 3 2" xfId="14232"/>
    <cellStyle name="Вывод 2 2 2 6 3 4" xfId="6987"/>
    <cellStyle name="Вывод 2 2 2 6 3 4 2" xfId="15911"/>
    <cellStyle name="Вывод 2 2 2 6 3 5" xfId="8665"/>
    <cellStyle name="Вывод 2 2 2 6 3 5 2" xfId="17589"/>
    <cellStyle name="Вывод 2 2 2 6 3 6" xfId="11133"/>
    <cellStyle name="Вывод 2 2 2 6 3 7" xfId="19541"/>
    <cellStyle name="Вывод 2 2 2 6 4" xfId="2268"/>
    <cellStyle name="Вывод 2 2 2 6 4 2" xfId="3144"/>
    <cellStyle name="Вывод 2 2 2 6 4 2 2" xfId="6256"/>
    <cellStyle name="Вывод 2 2 2 6 4 2 2 2" xfId="15180"/>
    <cellStyle name="Вывод 2 2 2 6 4 2 3" xfId="7934"/>
    <cellStyle name="Вывод 2 2 2 6 4 2 3 2" xfId="16858"/>
    <cellStyle name="Вывод 2 2 2 6 4 2 4" xfId="9611"/>
    <cellStyle name="Вывод 2 2 2 6 4 2 4 2" xfId="18535"/>
    <cellStyle name="Вывод 2 2 2 6 4 2 5" xfId="12089"/>
    <cellStyle name="Вывод 2 2 2 6 4 2 6" xfId="9905"/>
    <cellStyle name="Вывод 2 2 2 6 4 3" xfId="5394"/>
    <cellStyle name="Вывод 2 2 2 6 4 3 2" xfId="14318"/>
    <cellStyle name="Вывод 2 2 2 6 4 4" xfId="7073"/>
    <cellStyle name="Вывод 2 2 2 6 4 4 2" xfId="15997"/>
    <cellStyle name="Вывод 2 2 2 6 4 5" xfId="8751"/>
    <cellStyle name="Вывод 2 2 2 6 4 5 2" xfId="17675"/>
    <cellStyle name="Вывод 2 2 2 6 4 6" xfId="11219"/>
    <cellStyle name="Вывод 2 2 2 6 4 7" xfId="19503"/>
    <cellStyle name="Вывод 2 2 2 6 5" xfId="2531"/>
    <cellStyle name="Вывод 2 2 2 6 5 2" xfId="5643"/>
    <cellStyle name="Вывод 2 2 2 6 5 2 2" xfId="14567"/>
    <cellStyle name="Вывод 2 2 2 6 5 3" xfId="7321"/>
    <cellStyle name="Вывод 2 2 2 6 5 3 2" xfId="16245"/>
    <cellStyle name="Вывод 2 2 2 6 5 4" xfId="8998"/>
    <cellStyle name="Вывод 2 2 2 6 5 4 2" xfId="17922"/>
    <cellStyle name="Вывод 2 2 2 6 5 5" xfId="11476"/>
    <cellStyle name="Вывод 2 2 2 6 5 6" xfId="18950"/>
    <cellStyle name="Вывод 2 2 2 6 6" xfId="4118"/>
    <cellStyle name="Вывод 2 2 2 6 6 2" xfId="13058"/>
    <cellStyle name="Вывод 2 2 2 6 7" xfId="6460"/>
    <cellStyle name="Вывод 2 2 2 6 7 2" xfId="15384"/>
    <cellStyle name="Вывод 2 2 2 6 8" xfId="8138"/>
    <cellStyle name="Вывод 2 2 2 6 8 2" xfId="17062"/>
    <cellStyle name="Вывод 2 2 2 6 9" xfId="10606"/>
    <cellStyle name="Вывод 2 2 2 7" xfId="1690"/>
    <cellStyle name="Вывод 2 2 2 7 2" xfId="2566"/>
    <cellStyle name="Вывод 2 2 2 7 2 2" xfId="5678"/>
    <cellStyle name="Вывод 2 2 2 7 2 2 2" xfId="14602"/>
    <cellStyle name="Вывод 2 2 2 7 2 3" xfId="7356"/>
    <cellStyle name="Вывод 2 2 2 7 2 3 2" xfId="16280"/>
    <cellStyle name="Вывод 2 2 2 7 2 4" xfId="9033"/>
    <cellStyle name="Вывод 2 2 2 7 2 4 2" xfId="17957"/>
    <cellStyle name="Вывод 2 2 2 7 2 5" xfId="11511"/>
    <cellStyle name="Вывод 2 2 2 7 2 6" xfId="10017"/>
    <cellStyle name="Вывод 2 2 2 7 3" xfId="4881"/>
    <cellStyle name="Вывод 2 2 2 7 3 2" xfId="13809"/>
    <cellStyle name="Вывод 2 2 2 7 4" xfId="6495"/>
    <cellStyle name="Вывод 2 2 2 7 4 2" xfId="15419"/>
    <cellStyle name="Вывод 2 2 2 7 5" xfId="8173"/>
    <cellStyle name="Вывод 2 2 2 7 5 2" xfId="17097"/>
    <cellStyle name="Вывод 2 2 2 7 6" xfId="10641"/>
    <cellStyle name="Вывод 2 2 2 7 7" xfId="18902"/>
    <cellStyle name="Вывод 2 2 2 8" xfId="1733"/>
    <cellStyle name="Вывод 2 2 2 8 2" xfId="2609"/>
    <cellStyle name="Вывод 2 2 2 8 2 2" xfId="5721"/>
    <cellStyle name="Вывод 2 2 2 8 2 2 2" xfId="14645"/>
    <cellStyle name="Вывод 2 2 2 8 2 3" xfId="7399"/>
    <cellStyle name="Вывод 2 2 2 8 2 3 2" xfId="16323"/>
    <cellStyle name="Вывод 2 2 2 8 2 4" xfId="9076"/>
    <cellStyle name="Вывод 2 2 2 8 2 4 2" xfId="18000"/>
    <cellStyle name="Вывод 2 2 2 8 2 5" xfId="11554"/>
    <cellStyle name="Вывод 2 2 2 8 2 6" xfId="10345"/>
    <cellStyle name="Вывод 2 2 2 8 3" xfId="3857"/>
    <cellStyle name="Вывод 2 2 2 8 3 2" xfId="12797"/>
    <cellStyle name="Вывод 2 2 2 8 4" xfId="6538"/>
    <cellStyle name="Вывод 2 2 2 8 4 2" xfId="15462"/>
    <cellStyle name="Вывод 2 2 2 8 5" xfId="8216"/>
    <cellStyle name="Вывод 2 2 2 8 5 2" xfId="17140"/>
    <cellStyle name="Вывод 2 2 2 8 6" xfId="10684"/>
    <cellStyle name="Вывод 2 2 2 8 7" xfId="19622"/>
    <cellStyle name="Вывод 2 2 2 9" xfId="1845"/>
    <cellStyle name="Вывод 2 2 2 9 2" xfId="2721"/>
    <cellStyle name="Вывод 2 2 2 9 2 2" xfId="5833"/>
    <cellStyle name="Вывод 2 2 2 9 2 2 2" xfId="14757"/>
    <cellStyle name="Вывод 2 2 2 9 2 3" xfId="7511"/>
    <cellStyle name="Вывод 2 2 2 9 2 3 2" xfId="16435"/>
    <cellStyle name="Вывод 2 2 2 9 2 4" xfId="9188"/>
    <cellStyle name="Вывод 2 2 2 9 2 4 2" xfId="18112"/>
    <cellStyle name="Вывод 2 2 2 9 2 5" xfId="11666"/>
    <cellStyle name="Вывод 2 2 2 9 2 6" xfId="10482"/>
    <cellStyle name="Вывод 2 2 2 9 3" xfId="3992"/>
    <cellStyle name="Вывод 2 2 2 9 3 2" xfId="12932"/>
    <cellStyle name="Вывод 2 2 2 9 4" xfId="6650"/>
    <cellStyle name="Вывод 2 2 2 9 4 2" xfId="15574"/>
    <cellStyle name="Вывод 2 2 2 9 5" xfId="8328"/>
    <cellStyle name="Вывод 2 2 2 9 5 2" xfId="17252"/>
    <cellStyle name="Вывод 2 2 2 9 6" xfId="10796"/>
    <cellStyle name="Вывод 2 2 2 9 7" xfId="19156"/>
    <cellStyle name="Вывод 2 2 20" xfId="3941"/>
    <cellStyle name="Вывод 2 2 20 2" xfId="12881"/>
    <cellStyle name="Вывод 2 2 21" xfId="3621"/>
    <cellStyle name="Вывод 2 2 21 2" xfId="12563"/>
    <cellStyle name="Вывод 2 2 22" xfId="3634"/>
    <cellStyle name="Вывод 2 2 22 2" xfId="12575"/>
    <cellStyle name="Вывод 2 2 23" xfId="9790"/>
    <cellStyle name="Вывод 2 2 23 2" xfId="18714"/>
    <cellStyle name="Вывод 2 2 24" xfId="9864"/>
    <cellStyle name="Вывод 2 2 25" xfId="10037"/>
    <cellStyle name="Вывод 2 2 3" xfId="555"/>
    <cellStyle name="Вывод 2 2 4" xfId="682"/>
    <cellStyle name="Вывод 2 2 5" xfId="1637"/>
    <cellStyle name="Вывод 2 2 5 10" xfId="19698"/>
    <cellStyle name="Вывод 2 2 5 2" xfId="2060"/>
    <cellStyle name="Вывод 2 2 5 2 2" xfId="2936"/>
    <cellStyle name="Вывод 2 2 5 2 2 2" xfId="6048"/>
    <cellStyle name="Вывод 2 2 5 2 2 2 2" xfId="14972"/>
    <cellStyle name="Вывод 2 2 5 2 2 3" xfId="7726"/>
    <cellStyle name="Вывод 2 2 5 2 2 3 2" xfId="16650"/>
    <cellStyle name="Вывод 2 2 5 2 2 4" xfId="9403"/>
    <cellStyle name="Вывод 2 2 5 2 2 4 2" xfId="18327"/>
    <cellStyle name="Вывод 2 2 5 2 2 5" xfId="11881"/>
    <cellStyle name="Вывод 2 2 5 2 2 6" xfId="10330"/>
    <cellStyle name="Вывод 2 2 5 2 3" xfId="3726"/>
    <cellStyle name="Вывод 2 2 5 2 3 2" xfId="12666"/>
    <cellStyle name="Вывод 2 2 5 2 4" xfId="6865"/>
    <cellStyle name="Вывод 2 2 5 2 4 2" xfId="15789"/>
    <cellStyle name="Вывод 2 2 5 2 5" xfId="8543"/>
    <cellStyle name="Вывод 2 2 5 2 5 2" xfId="17467"/>
    <cellStyle name="Вывод 2 2 5 2 6" xfId="11011"/>
    <cellStyle name="Вывод 2 2 5 2 7" xfId="18829"/>
    <cellStyle name="Вывод 2 2 5 3" xfId="2146"/>
    <cellStyle name="Вывод 2 2 5 3 2" xfId="3022"/>
    <cellStyle name="Вывод 2 2 5 3 2 2" xfId="6134"/>
    <cellStyle name="Вывод 2 2 5 3 2 2 2" xfId="15058"/>
    <cellStyle name="Вывод 2 2 5 3 2 3" xfId="7812"/>
    <cellStyle name="Вывод 2 2 5 3 2 3 2" xfId="16736"/>
    <cellStyle name="Вывод 2 2 5 3 2 4" xfId="9489"/>
    <cellStyle name="Вывод 2 2 5 3 2 4 2" xfId="18413"/>
    <cellStyle name="Вывод 2 2 5 3 2 5" xfId="11967"/>
    <cellStyle name="Вывод 2 2 5 3 2 6" xfId="10280"/>
    <cellStyle name="Вывод 2 2 5 3 3" xfId="5272"/>
    <cellStyle name="Вывод 2 2 5 3 3 2" xfId="14196"/>
    <cellStyle name="Вывод 2 2 5 3 4" xfId="6951"/>
    <cellStyle name="Вывод 2 2 5 3 4 2" xfId="15875"/>
    <cellStyle name="Вывод 2 2 5 3 5" xfId="8629"/>
    <cellStyle name="Вывод 2 2 5 3 5 2" xfId="17553"/>
    <cellStyle name="Вывод 2 2 5 3 6" xfId="11097"/>
    <cellStyle name="Вывод 2 2 5 3 7" xfId="18864"/>
    <cellStyle name="Вывод 2 2 5 4" xfId="2232"/>
    <cellStyle name="Вывод 2 2 5 4 2" xfId="3108"/>
    <cellStyle name="Вывод 2 2 5 4 2 2" xfId="6220"/>
    <cellStyle name="Вывод 2 2 5 4 2 2 2" xfId="15144"/>
    <cellStyle name="Вывод 2 2 5 4 2 3" xfId="7898"/>
    <cellStyle name="Вывод 2 2 5 4 2 3 2" xfId="16822"/>
    <cellStyle name="Вывод 2 2 5 4 2 4" xfId="9575"/>
    <cellStyle name="Вывод 2 2 5 4 2 4 2" xfId="18499"/>
    <cellStyle name="Вывод 2 2 5 4 2 5" xfId="12053"/>
    <cellStyle name="Вывод 2 2 5 4 2 6" xfId="10504"/>
    <cellStyle name="Вывод 2 2 5 4 3" xfId="5358"/>
    <cellStyle name="Вывод 2 2 5 4 3 2" xfId="14282"/>
    <cellStyle name="Вывод 2 2 5 4 4" xfId="7037"/>
    <cellStyle name="Вывод 2 2 5 4 4 2" xfId="15961"/>
    <cellStyle name="Вывод 2 2 5 4 5" xfId="8715"/>
    <cellStyle name="Вывод 2 2 5 4 5 2" xfId="17639"/>
    <cellStyle name="Вывод 2 2 5 4 6" xfId="11183"/>
    <cellStyle name="Вывод 2 2 5 4 7" xfId="19076"/>
    <cellStyle name="Вывод 2 2 5 5" xfId="2513"/>
    <cellStyle name="Вывод 2 2 5 5 2" xfId="5625"/>
    <cellStyle name="Вывод 2 2 5 5 2 2" xfId="14549"/>
    <cellStyle name="Вывод 2 2 5 5 3" xfId="7303"/>
    <cellStyle name="Вывод 2 2 5 5 3 2" xfId="16227"/>
    <cellStyle name="Вывод 2 2 5 5 4" xfId="8980"/>
    <cellStyle name="Вывод 2 2 5 5 4 2" xfId="17904"/>
    <cellStyle name="Вывод 2 2 5 5 5" xfId="11458"/>
    <cellStyle name="Вывод 2 2 5 5 6" xfId="19283"/>
    <cellStyle name="Вывод 2 2 5 6" xfId="3819"/>
    <cellStyle name="Вывод 2 2 5 6 2" xfId="12759"/>
    <cellStyle name="Вывод 2 2 5 7" xfId="6442"/>
    <cellStyle name="Вывод 2 2 5 7 2" xfId="15366"/>
    <cellStyle name="Вывод 2 2 5 8" xfId="8120"/>
    <cellStyle name="Вывод 2 2 5 8 2" xfId="17044"/>
    <cellStyle name="Вывод 2 2 5 9" xfId="10588"/>
    <cellStyle name="Вывод 2 2 6" xfId="1683"/>
    <cellStyle name="Вывод 2 2 6 10" xfId="19359"/>
    <cellStyle name="Вывод 2 2 6 2" xfId="2122"/>
    <cellStyle name="Вывод 2 2 6 2 2" xfId="2998"/>
    <cellStyle name="Вывод 2 2 6 2 2 2" xfId="6110"/>
    <cellStyle name="Вывод 2 2 6 2 2 2 2" xfId="15034"/>
    <cellStyle name="Вывод 2 2 6 2 2 3" xfId="7788"/>
    <cellStyle name="Вывод 2 2 6 2 2 3 2" xfId="16712"/>
    <cellStyle name="Вывод 2 2 6 2 2 4" xfId="9465"/>
    <cellStyle name="Вывод 2 2 6 2 2 4 2" xfId="18389"/>
    <cellStyle name="Вывод 2 2 6 2 2 5" xfId="11943"/>
    <cellStyle name="Вывод 2 2 6 2 2 6" xfId="10533"/>
    <cellStyle name="Вывод 2 2 6 2 3" xfId="5248"/>
    <cellStyle name="Вывод 2 2 6 2 3 2" xfId="14172"/>
    <cellStyle name="Вывод 2 2 6 2 4" xfId="6927"/>
    <cellStyle name="Вывод 2 2 6 2 4 2" xfId="15851"/>
    <cellStyle name="Вывод 2 2 6 2 5" xfId="8605"/>
    <cellStyle name="Вывод 2 2 6 2 5 2" xfId="17529"/>
    <cellStyle name="Вывод 2 2 6 2 6" xfId="11073"/>
    <cellStyle name="Вывод 2 2 6 2 7" xfId="19344"/>
    <cellStyle name="Вывод 2 2 6 3" xfId="2208"/>
    <cellStyle name="Вывод 2 2 6 3 2" xfId="3084"/>
    <cellStyle name="Вывод 2 2 6 3 2 2" xfId="6196"/>
    <cellStyle name="Вывод 2 2 6 3 2 2 2" xfId="15120"/>
    <cellStyle name="Вывод 2 2 6 3 2 3" xfId="7874"/>
    <cellStyle name="Вывод 2 2 6 3 2 3 2" xfId="16798"/>
    <cellStyle name="Вывод 2 2 6 3 2 4" xfId="9551"/>
    <cellStyle name="Вывод 2 2 6 3 2 4 2" xfId="18475"/>
    <cellStyle name="Вывод 2 2 6 3 2 5" xfId="12029"/>
    <cellStyle name="Вывод 2 2 6 3 2 6" xfId="9919"/>
    <cellStyle name="Вывод 2 2 6 3 3" xfId="5334"/>
    <cellStyle name="Вывод 2 2 6 3 3 2" xfId="14258"/>
    <cellStyle name="Вывод 2 2 6 3 4" xfId="7013"/>
    <cellStyle name="Вывод 2 2 6 3 4 2" xfId="15937"/>
    <cellStyle name="Вывод 2 2 6 3 5" xfId="8691"/>
    <cellStyle name="Вывод 2 2 6 3 5 2" xfId="17615"/>
    <cellStyle name="Вывод 2 2 6 3 6" xfId="11159"/>
    <cellStyle name="Вывод 2 2 6 3 7" xfId="19388"/>
    <cellStyle name="Вывод 2 2 6 4" xfId="2294"/>
    <cellStyle name="Вывод 2 2 6 4 2" xfId="3170"/>
    <cellStyle name="Вывод 2 2 6 4 2 2" xfId="6282"/>
    <cellStyle name="Вывод 2 2 6 4 2 2 2" xfId="15206"/>
    <cellStyle name="Вывод 2 2 6 4 2 3" xfId="7960"/>
    <cellStyle name="Вывод 2 2 6 4 2 3 2" xfId="16884"/>
    <cellStyle name="Вывод 2 2 6 4 2 4" xfId="9637"/>
    <cellStyle name="Вывод 2 2 6 4 2 4 2" xfId="18561"/>
    <cellStyle name="Вывод 2 2 6 4 2 5" xfId="12115"/>
    <cellStyle name="Вывод 2 2 6 4 2 6" xfId="10516"/>
    <cellStyle name="Вывод 2 2 6 4 3" xfId="5420"/>
    <cellStyle name="Вывод 2 2 6 4 3 2" xfId="14344"/>
    <cellStyle name="Вывод 2 2 6 4 4" xfId="7099"/>
    <cellStyle name="Вывод 2 2 6 4 4 2" xfId="16023"/>
    <cellStyle name="Вывод 2 2 6 4 5" xfId="8777"/>
    <cellStyle name="Вывод 2 2 6 4 5 2" xfId="17701"/>
    <cellStyle name="Вывод 2 2 6 4 6" xfId="11245"/>
    <cellStyle name="Вывод 2 2 6 4 7" xfId="19645"/>
    <cellStyle name="Вывод 2 2 6 5" xfId="2559"/>
    <cellStyle name="Вывод 2 2 6 5 2" xfId="5671"/>
    <cellStyle name="Вывод 2 2 6 5 2 2" xfId="14595"/>
    <cellStyle name="Вывод 2 2 6 5 3" xfId="7349"/>
    <cellStyle name="Вывод 2 2 6 5 3 2" xfId="16273"/>
    <cellStyle name="Вывод 2 2 6 5 4" xfId="9026"/>
    <cellStyle name="Вывод 2 2 6 5 4 2" xfId="17950"/>
    <cellStyle name="Вывод 2 2 6 5 5" xfId="11504"/>
    <cellStyle name="Вывод 2 2 6 5 6" xfId="10009"/>
    <cellStyle name="Вывод 2 2 6 6" xfId="4613"/>
    <cellStyle name="Вывод 2 2 6 6 2" xfId="13547"/>
    <cellStyle name="Вывод 2 2 6 7" xfId="6488"/>
    <cellStyle name="Вывод 2 2 6 7 2" xfId="15412"/>
    <cellStyle name="Вывод 2 2 6 8" xfId="8166"/>
    <cellStyle name="Вывод 2 2 6 8 2" xfId="17090"/>
    <cellStyle name="Вывод 2 2 6 9" xfId="10634"/>
    <cellStyle name="Вывод 2 2 7" xfId="1783"/>
    <cellStyle name="Вывод 2 2 7 2" xfId="2659"/>
    <cellStyle name="Вывод 2 2 7 2 2" xfId="5771"/>
    <cellStyle name="Вывод 2 2 7 2 2 2" xfId="14695"/>
    <cellStyle name="Вывод 2 2 7 2 3" xfId="7449"/>
    <cellStyle name="Вывод 2 2 7 2 3 2" xfId="16373"/>
    <cellStyle name="Вывод 2 2 7 2 4" xfId="9126"/>
    <cellStyle name="Вывод 2 2 7 2 4 2" xfId="18050"/>
    <cellStyle name="Вывод 2 2 7 2 5" xfId="11604"/>
    <cellStyle name="Вывод 2 2 7 2 6" xfId="10008"/>
    <cellStyle name="Вывод 2 2 7 3" xfId="4111"/>
    <cellStyle name="Вывод 2 2 7 3 2" xfId="13051"/>
    <cellStyle name="Вывод 2 2 7 4" xfId="6588"/>
    <cellStyle name="Вывод 2 2 7 4 2" xfId="15512"/>
    <cellStyle name="Вывод 2 2 7 5" xfId="8266"/>
    <cellStyle name="Вывод 2 2 7 5 2" xfId="17190"/>
    <cellStyle name="Вывод 2 2 7 6" xfId="10734"/>
    <cellStyle name="Вывод 2 2 7 7" xfId="19226"/>
    <cellStyle name="Вывод 2 2 8" xfId="1718"/>
    <cellStyle name="Вывод 2 2 8 2" xfId="2594"/>
    <cellStyle name="Вывод 2 2 8 2 2" xfId="5706"/>
    <cellStyle name="Вывод 2 2 8 2 2 2" xfId="14630"/>
    <cellStyle name="Вывод 2 2 8 2 3" xfId="7384"/>
    <cellStyle name="Вывод 2 2 8 2 3 2" xfId="16308"/>
    <cellStyle name="Вывод 2 2 8 2 4" xfId="9061"/>
    <cellStyle name="Вывод 2 2 8 2 4 2" xfId="17985"/>
    <cellStyle name="Вывод 2 2 8 2 5" xfId="11539"/>
    <cellStyle name="Вывод 2 2 8 2 6" xfId="10430"/>
    <cellStyle name="Вывод 2 2 8 3" xfId="3394"/>
    <cellStyle name="Вывод 2 2 8 3 2" xfId="12338"/>
    <cellStyle name="Вывод 2 2 8 4" xfId="6523"/>
    <cellStyle name="Вывод 2 2 8 4 2" xfId="15447"/>
    <cellStyle name="Вывод 2 2 8 5" xfId="8201"/>
    <cellStyle name="Вывод 2 2 8 5 2" xfId="17125"/>
    <cellStyle name="Вывод 2 2 8 6" xfId="10669"/>
    <cellStyle name="Вывод 2 2 8 7" xfId="19426"/>
    <cellStyle name="Вывод 2 2 9" xfId="1878"/>
    <cellStyle name="Вывод 2 2 9 2" xfId="2754"/>
    <cellStyle name="Вывод 2 2 9 2 2" xfId="5866"/>
    <cellStyle name="Вывод 2 2 9 2 2 2" xfId="14790"/>
    <cellStyle name="Вывод 2 2 9 2 3" xfId="7544"/>
    <cellStyle name="Вывод 2 2 9 2 3 2" xfId="16468"/>
    <cellStyle name="Вывод 2 2 9 2 4" xfId="9221"/>
    <cellStyle name="Вывод 2 2 9 2 4 2" xfId="18145"/>
    <cellStyle name="Вывод 2 2 9 2 5" xfId="11699"/>
    <cellStyle name="Вывод 2 2 9 2 6" xfId="10056"/>
    <cellStyle name="Вывод 2 2 9 3" xfId="5138"/>
    <cellStyle name="Вывод 2 2 9 3 2" xfId="14063"/>
    <cellStyle name="Вывод 2 2 9 4" xfId="6683"/>
    <cellStyle name="Вывод 2 2 9 4 2" xfId="15607"/>
    <cellStyle name="Вывод 2 2 9 5" xfId="8361"/>
    <cellStyle name="Вывод 2 2 9 5 2" xfId="17285"/>
    <cellStyle name="Вывод 2 2 9 6" xfId="10829"/>
    <cellStyle name="Вывод 2 2 9 7" xfId="18892"/>
    <cellStyle name="Вывод 2 20" xfId="3322"/>
    <cellStyle name="Вывод 2 20 2" xfId="12267"/>
    <cellStyle name="Вывод 2 21" xfId="3377"/>
    <cellStyle name="Вывод 2 21 2" xfId="12321"/>
    <cellStyle name="Вывод 2 22" xfId="4736"/>
    <cellStyle name="Вывод 2 22 2" xfId="13668"/>
    <cellStyle name="Вывод 2 23" xfId="4873"/>
    <cellStyle name="Вывод 2 23 2" xfId="13801"/>
    <cellStyle name="Вывод 2 24" xfId="9789"/>
    <cellStyle name="Вывод 2 24 2" xfId="18713"/>
    <cellStyle name="Вывод 2 25" xfId="9863"/>
    <cellStyle name="Вывод 2 26" xfId="10136"/>
    <cellStyle name="Вывод 2 3" xfId="105"/>
    <cellStyle name="Вывод 2 3 10" xfId="1905"/>
    <cellStyle name="Вывод 2 3 10 2" xfId="2781"/>
    <cellStyle name="Вывод 2 3 10 2 2" xfId="5893"/>
    <cellStyle name="Вывод 2 3 10 2 2 2" xfId="14817"/>
    <cellStyle name="Вывод 2 3 10 2 3" xfId="7571"/>
    <cellStyle name="Вывод 2 3 10 2 3 2" xfId="16495"/>
    <cellStyle name="Вывод 2 3 10 2 4" xfId="9248"/>
    <cellStyle name="Вывод 2 3 10 2 4 2" xfId="18172"/>
    <cellStyle name="Вывод 2 3 10 2 5" xfId="11726"/>
    <cellStyle name="Вывод 2 3 10 2 6" xfId="10316"/>
    <cellStyle name="Вывод 2 3 10 3" xfId="4194"/>
    <cellStyle name="Вывод 2 3 10 3 2" xfId="13133"/>
    <cellStyle name="Вывод 2 3 10 4" xfId="6710"/>
    <cellStyle name="Вывод 2 3 10 4 2" xfId="15634"/>
    <cellStyle name="Вывод 2 3 10 5" xfId="8388"/>
    <cellStyle name="Вывод 2 3 10 5 2" xfId="17312"/>
    <cellStyle name="Вывод 2 3 10 6" xfId="10856"/>
    <cellStyle name="Вывод 2 3 10 7" xfId="18983"/>
    <cellStyle name="Вывод 2 3 11" xfId="1964"/>
    <cellStyle name="Вывод 2 3 11 2" xfId="2840"/>
    <cellStyle name="Вывод 2 3 11 2 2" xfId="5952"/>
    <cellStyle name="Вывод 2 3 11 2 2 2" xfId="14876"/>
    <cellStyle name="Вывод 2 3 11 2 3" xfId="7630"/>
    <cellStyle name="Вывод 2 3 11 2 3 2" xfId="16554"/>
    <cellStyle name="Вывод 2 3 11 2 4" xfId="9307"/>
    <cellStyle name="Вывод 2 3 11 2 4 2" xfId="18231"/>
    <cellStyle name="Вывод 2 3 11 2 5" xfId="11785"/>
    <cellStyle name="Вывод 2 3 11 2 6" xfId="10141"/>
    <cellStyle name="Вывод 2 3 11 3" xfId="4742"/>
    <cellStyle name="Вывод 2 3 11 3 2" xfId="13673"/>
    <cellStyle name="Вывод 2 3 11 4" xfId="6769"/>
    <cellStyle name="Вывод 2 3 11 4 2" xfId="15693"/>
    <cellStyle name="Вывод 2 3 11 5" xfId="8447"/>
    <cellStyle name="Вывод 2 3 11 5 2" xfId="17371"/>
    <cellStyle name="Вывод 2 3 11 6" xfId="10915"/>
    <cellStyle name="Вывод 2 3 11 7" xfId="18837"/>
    <cellStyle name="Вывод 2 3 12" xfId="1817"/>
    <cellStyle name="Вывод 2 3 12 2" xfId="2693"/>
    <cellStyle name="Вывод 2 3 12 2 2" xfId="5805"/>
    <cellStyle name="Вывод 2 3 12 2 2 2" xfId="14729"/>
    <cellStyle name="Вывод 2 3 12 2 3" xfId="7483"/>
    <cellStyle name="Вывод 2 3 12 2 3 2" xfId="16407"/>
    <cellStyle name="Вывод 2 3 12 2 4" xfId="9160"/>
    <cellStyle name="Вывод 2 3 12 2 4 2" xfId="18084"/>
    <cellStyle name="Вывод 2 3 12 2 5" xfId="11638"/>
    <cellStyle name="Вывод 2 3 12 2 6" xfId="9965"/>
    <cellStyle name="Вывод 2 3 12 3" xfId="3805"/>
    <cellStyle name="Вывод 2 3 12 3 2" xfId="12745"/>
    <cellStyle name="Вывод 2 3 12 4" xfId="6622"/>
    <cellStyle name="Вывод 2 3 12 4 2" xfId="15546"/>
    <cellStyle name="Вывод 2 3 12 5" xfId="8300"/>
    <cellStyle name="Вывод 2 3 12 5 2" xfId="17224"/>
    <cellStyle name="Вывод 2 3 12 6" xfId="10768"/>
    <cellStyle name="Вывод 2 3 12 7" xfId="19362"/>
    <cellStyle name="Вывод 2 3 13" xfId="1977"/>
    <cellStyle name="Вывод 2 3 13 2" xfId="2853"/>
    <cellStyle name="Вывод 2 3 13 2 2" xfId="5965"/>
    <cellStyle name="Вывод 2 3 13 2 2 2" xfId="14889"/>
    <cellStyle name="Вывод 2 3 13 2 3" xfId="7643"/>
    <cellStyle name="Вывод 2 3 13 2 3 2" xfId="16567"/>
    <cellStyle name="Вывод 2 3 13 2 4" xfId="9320"/>
    <cellStyle name="Вывод 2 3 13 2 4 2" xfId="18244"/>
    <cellStyle name="Вывод 2 3 13 2 5" xfId="11798"/>
    <cellStyle name="Вывод 2 3 13 2 6" xfId="10274"/>
    <cellStyle name="Вывод 2 3 13 3" xfId="4201"/>
    <cellStyle name="Вывод 2 3 13 3 2" xfId="13140"/>
    <cellStyle name="Вывод 2 3 13 4" xfId="6782"/>
    <cellStyle name="Вывод 2 3 13 4 2" xfId="15706"/>
    <cellStyle name="Вывод 2 3 13 5" xfId="8460"/>
    <cellStyle name="Вывод 2 3 13 5 2" xfId="17384"/>
    <cellStyle name="Вывод 2 3 13 6" xfId="10928"/>
    <cellStyle name="Вывод 2 3 13 7" xfId="19008"/>
    <cellStyle name="Вывод 2 3 14" xfId="2028"/>
    <cellStyle name="Вывод 2 3 14 2" xfId="2904"/>
    <cellStyle name="Вывод 2 3 14 2 2" xfId="6016"/>
    <cellStyle name="Вывод 2 3 14 2 2 2" xfId="14940"/>
    <cellStyle name="Вывод 2 3 14 2 3" xfId="7694"/>
    <cellStyle name="Вывод 2 3 14 2 3 2" xfId="16618"/>
    <cellStyle name="Вывод 2 3 14 2 4" xfId="9371"/>
    <cellStyle name="Вывод 2 3 14 2 4 2" xfId="18295"/>
    <cellStyle name="Вывод 2 3 14 2 5" xfId="11849"/>
    <cellStyle name="Вывод 2 3 14 2 6" xfId="9883"/>
    <cellStyle name="Вывод 2 3 14 3" xfId="3969"/>
    <cellStyle name="Вывод 2 3 14 3 2" xfId="12909"/>
    <cellStyle name="Вывод 2 3 14 4" xfId="6833"/>
    <cellStyle name="Вывод 2 3 14 4 2" xfId="15757"/>
    <cellStyle name="Вывод 2 3 14 5" xfId="8511"/>
    <cellStyle name="Вывод 2 3 14 5 2" xfId="17435"/>
    <cellStyle name="Вывод 2 3 14 6" xfId="10979"/>
    <cellStyle name="Вывод 2 3 14 7" xfId="19459"/>
    <cellStyle name="Вывод 2 3 15" xfId="2359"/>
    <cellStyle name="Вывод 2 3 15 2" xfId="3221"/>
    <cellStyle name="Вывод 2 3 15 2 2" xfId="6333"/>
    <cellStyle name="Вывод 2 3 15 2 2 2" xfId="15257"/>
    <cellStyle name="Вывод 2 3 15 2 3" xfId="8011"/>
    <cellStyle name="Вывод 2 3 15 2 3 2" xfId="16935"/>
    <cellStyle name="Вывод 2 3 15 2 4" xfId="9688"/>
    <cellStyle name="Вывод 2 3 15 2 4 2" xfId="18612"/>
    <cellStyle name="Вывод 2 3 15 2 5" xfId="12166"/>
    <cellStyle name="Вывод 2 3 15 2 6" xfId="10337"/>
    <cellStyle name="Вывод 2 3 15 3" xfId="5473"/>
    <cellStyle name="Вывод 2 3 15 3 2" xfId="14397"/>
    <cellStyle name="Вывод 2 3 15 4" xfId="7151"/>
    <cellStyle name="Вывод 2 3 15 4 2" xfId="16075"/>
    <cellStyle name="Вывод 2 3 15 5" xfId="8828"/>
    <cellStyle name="Вывод 2 3 15 5 2" xfId="17752"/>
    <cellStyle name="Вывод 2 3 15 6" xfId="11305"/>
    <cellStyle name="Вывод 2 3 15 7" xfId="19373"/>
    <cellStyle name="Вывод 2 3 16" xfId="2339"/>
    <cellStyle name="Вывод 2 3 16 2" xfId="3201"/>
    <cellStyle name="Вывод 2 3 16 2 2" xfId="6313"/>
    <cellStyle name="Вывод 2 3 16 2 2 2" xfId="15237"/>
    <cellStyle name="Вывод 2 3 16 2 3" xfId="7991"/>
    <cellStyle name="Вывод 2 3 16 2 3 2" xfId="16915"/>
    <cellStyle name="Вывод 2 3 16 2 4" xfId="9668"/>
    <cellStyle name="Вывод 2 3 16 2 4 2" xfId="18592"/>
    <cellStyle name="Вывод 2 3 16 2 5" xfId="12146"/>
    <cellStyle name="Вывод 2 3 16 2 6" xfId="13105"/>
    <cellStyle name="Вывод 2 3 16 3" xfId="5453"/>
    <cellStyle name="Вывод 2 3 16 3 2" xfId="14377"/>
    <cellStyle name="Вывод 2 3 16 4" xfId="7131"/>
    <cellStyle name="Вывод 2 3 16 4 2" xfId="16055"/>
    <cellStyle name="Вывод 2 3 16 5" xfId="8808"/>
    <cellStyle name="Вывод 2 3 16 5 2" xfId="17732"/>
    <cellStyle name="Вывод 2 3 16 6" xfId="11285"/>
    <cellStyle name="Вывод 2 3 16 7" xfId="19151"/>
    <cellStyle name="Вывод 2 3 17" xfId="2426"/>
    <cellStyle name="Вывод 2 3 17 2" xfId="3283"/>
    <cellStyle name="Вывод 2 3 17 2 2" xfId="6395"/>
    <cellStyle name="Вывод 2 3 17 2 2 2" xfId="15319"/>
    <cellStyle name="Вывод 2 3 17 2 3" xfId="8073"/>
    <cellStyle name="Вывод 2 3 17 2 3 2" xfId="16997"/>
    <cellStyle name="Вывод 2 3 17 2 4" xfId="9750"/>
    <cellStyle name="Вывод 2 3 17 2 4 2" xfId="18674"/>
    <cellStyle name="Вывод 2 3 17 2 5" xfId="12228"/>
    <cellStyle name="Вывод 2 3 17 2 6" xfId="10548"/>
    <cellStyle name="Вывод 2 3 17 3" xfId="5538"/>
    <cellStyle name="Вывод 2 3 17 3 2" xfId="14462"/>
    <cellStyle name="Вывод 2 3 17 4" xfId="7216"/>
    <cellStyle name="Вывод 2 3 17 4 2" xfId="16140"/>
    <cellStyle name="Вывод 2 3 17 5" xfId="8893"/>
    <cellStyle name="Вывод 2 3 17 5 2" xfId="17817"/>
    <cellStyle name="Вывод 2 3 17 6" xfId="11371"/>
    <cellStyle name="Вывод 2 3 17 7" xfId="19234"/>
    <cellStyle name="Вывод 2 3 18" xfId="2482"/>
    <cellStyle name="Вывод 2 3 18 2" xfId="5594"/>
    <cellStyle name="Вывод 2 3 18 2 2" xfId="14518"/>
    <cellStyle name="Вывод 2 3 18 3" xfId="7272"/>
    <cellStyle name="Вывод 2 3 18 3 2" xfId="16196"/>
    <cellStyle name="Вывод 2 3 18 4" xfId="8949"/>
    <cellStyle name="Вывод 2 3 18 4 2" xfId="17873"/>
    <cellStyle name="Вывод 2 3 18 5" xfId="11427"/>
    <cellStyle name="Вывод 2 3 18 6" xfId="19641"/>
    <cellStyle name="Вывод 2 3 19" xfId="3326"/>
    <cellStyle name="Вывод 2 3 19 2" xfId="12271"/>
    <cellStyle name="Вывод 2 3 2" xfId="106"/>
    <cellStyle name="Вывод 2 3 2 10" xfId="1866"/>
    <cellStyle name="Вывод 2 3 2 10 2" xfId="2742"/>
    <cellStyle name="Вывод 2 3 2 10 2 2" xfId="5854"/>
    <cellStyle name="Вывод 2 3 2 10 2 2 2" xfId="14778"/>
    <cellStyle name="Вывод 2 3 2 10 2 3" xfId="7532"/>
    <cellStyle name="Вывод 2 3 2 10 2 3 2" xfId="16456"/>
    <cellStyle name="Вывод 2 3 2 10 2 4" xfId="9209"/>
    <cellStyle name="Вывод 2 3 2 10 2 4 2" xfId="18133"/>
    <cellStyle name="Вывод 2 3 2 10 2 5" xfId="11687"/>
    <cellStyle name="Вывод 2 3 2 10 2 6" xfId="10199"/>
    <cellStyle name="Вывод 2 3 2 10 3" xfId="5040"/>
    <cellStyle name="Вывод 2 3 2 10 3 2" xfId="13967"/>
    <cellStyle name="Вывод 2 3 2 10 4" xfId="6671"/>
    <cellStyle name="Вывод 2 3 2 10 4 2" xfId="15595"/>
    <cellStyle name="Вывод 2 3 2 10 5" xfId="8349"/>
    <cellStyle name="Вывод 2 3 2 10 5 2" xfId="17273"/>
    <cellStyle name="Вывод 2 3 2 10 6" xfId="10817"/>
    <cellStyle name="Вывод 2 3 2 10 7" xfId="18971"/>
    <cellStyle name="Вывод 2 3 2 11" xfId="1839"/>
    <cellStyle name="Вывод 2 3 2 11 2" xfId="2715"/>
    <cellStyle name="Вывод 2 3 2 11 2 2" xfId="5827"/>
    <cellStyle name="Вывод 2 3 2 11 2 2 2" xfId="14751"/>
    <cellStyle name="Вывод 2 3 2 11 2 3" xfId="7505"/>
    <cellStyle name="Вывод 2 3 2 11 2 3 2" xfId="16429"/>
    <cellStyle name="Вывод 2 3 2 11 2 4" xfId="9182"/>
    <cellStyle name="Вывод 2 3 2 11 2 4 2" xfId="18106"/>
    <cellStyle name="Вывод 2 3 2 11 2 5" xfId="11660"/>
    <cellStyle name="Вывод 2 3 2 11 2 6" xfId="19190"/>
    <cellStyle name="Вывод 2 3 2 11 3" xfId="3948"/>
    <cellStyle name="Вывод 2 3 2 11 3 2" xfId="12888"/>
    <cellStyle name="Вывод 2 3 2 11 4" xfId="6644"/>
    <cellStyle name="Вывод 2 3 2 11 4 2" xfId="15568"/>
    <cellStyle name="Вывод 2 3 2 11 5" xfId="8322"/>
    <cellStyle name="Вывод 2 3 2 11 5 2" xfId="17246"/>
    <cellStyle name="Вывод 2 3 2 11 6" xfId="10790"/>
    <cellStyle name="Вывод 2 3 2 11 7" xfId="19343"/>
    <cellStyle name="Вывод 2 3 2 12" xfId="1978"/>
    <cellStyle name="Вывод 2 3 2 12 2" xfId="2854"/>
    <cellStyle name="Вывод 2 3 2 12 2 2" xfId="5966"/>
    <cellStyle name="Вывод 2 3 2 12 2 2 2" xfId="14890"/>
    <cellStyle name="Вывод 2 3 2 12 2 3" xfId="7644"/>
    <cellStyle name="Вывод 2 3 2 12 2 3 2" xfId="16568"/>
    <cellStyle name="Вывод 2 3 2 12 2 4" xfId="9321"/>
    <cellStyle name="Вывод 2 3 2 12 2 4 2" xfId="18245"/>
    <cellStyle name="Вывод 2 3 2 12 2 5" xfId="11799"/>
    <cellStyle name="Вывод 2 3 2 12 2 6" xfId="10553"/>
    <cellStyle name="Вывод 2 3 2 12 3" xfId="5079"/>
    <cellStyle name="Вывод 2 3 2 12 3 2" xfId="14006"/>
    <cellStyle name="Вывод 2 3 2 12 4" xfId="6783"/>
    <cellStyle name="Вывод 2 3 2 12 4 2" xfId="15707"/>
    <cellStyle name="Вывод 2 3 2 12 5" xfId="8461"/>
    <cellStyle name="Вывод 2 3 2 12 5 2" xfId="17385"/>
    <cellStyle name="Вывод 2 3 2 12 6" xfId="10929"/>
    <cellStyle name="Вывод 2 3 2 12 7" xfId="19433"/>
    <cellStyle name="Вывод 2 3 2 13" xfId="2043"/>
    <cellStyle name="Вывод 2 3 2 13 2" xfId="2919"/>
    <cellStyle name="Вывод 2 3 2 13 2 2" xfId="6031"/>
    <cellStyle name="Вывод 2 3 2 13 2 2 2" xfId="14955"/>
    <cellStyle name="Вывод 2 3 2 13 2 3" xfId="7709"/>
    <cellStyle name="Вывод 2 3 2 13 2 3 2" xfId="16633"/>
    <cellStyle name="Вывод 2 3 2 13 2 4" xfId="9386"/>
    <cellStyle name="Вывод 2 3 2 13 2 4 2" xfId="18310"/>
    <cellStyle name="Вывод 2 3 2 13 2 5" xfId="11864"/>
    <cellStyle name="Вывод 2 3 2 13 2 6" xfId="18786"/>
    <cellStyle name="Вывод 2 3 2 13 3" xfId="4628"/>
    <cellStyle name="Вывод 2 3 2 13 3 2" xfId="13562"/>
    <cellStyle name="Вывод 2 3 2 13 4" xfId="6848"/>
    <cellStyle name="Вывод 2 3 2 13 4 2" xfId="15772"/>
    <cellStyle name="Вывод 2 3 2 13 5" xfId="8526"/>
    <cellStyle name="Вывод 2 3 2 13 5 2" xfId="17450"/>
    <cellStyle name="Вывод 2 3 2 13 6" xfId="10994"/>
    <cellStyle name="Вывод 2 3 2 13 7" xfId="19365"/>
    <cellStyle name="Вывод 2 3 2 14" xfId="2360"/>
    <cellStyle name="Вывод 2 3 2 14 2" xfId="3222"/>
    <cellStyle name="Вывод 2 3 2 14 2 2" xfId="6334"/>
    <cellStyle name="Вывод 2 3 2 14 2 2 2" xfId="15258"/>
    <cellStyle name="Вывод 2 3 2 14 2 3" xfId="8012"/>
    <cellStyle name="Вывод 2 3 2 14 2 3 2" xfId="16936"/>
    <cellStyle name="Вывод 2 3 2 14 2 4" xfId="9689"/>
    <cellStyle name="Вывод 2 3 2 14 2 4 2" xfId="18613"/>
    <cellStyle name="Вывод 2 3 2 14 2 5" xfId="12167"/>
    <cellStyle name="Вывод 2 3 2 14 2 6" xfId="9986"/>
    <cellStyle name="Вывод 2 3 2 14 3" xfId="5474"/>
    <cellStyle name="Вывод 2 3 2 14 3 2" xfId="14398"/>
    <cellStyle name="Вывод 2 3 2 14 4" xfId="7152"/>
    <cellStyle name="Вывод 2 3 2 14 4 2" xfId="16076"/>
    <cellStyle name="Вывод 2 3 2 14 5" xfId="8829"/>
    <cellStyle name="Вывод 2 3 2 14 5 2" xfId="17753"/>
    <cellStyle name="Вывод 2 3 2 14 6" xfId="11306"/>
    <cellStyle name="Вывод 2 3 2 14 7" xfId="18919"/>
    <cellStyle name="Вывод 2 3 2 15" xfId="2394"/>
    <cellStyle name="Вывод 2 3 2 15 2" xfId="3254"/>
    <cellStyle name="Вывод 2 3 2 15 2 2" xfId="6366"/>
    <cellStyle name="Вывод 2 3 2 15 2 2 2" xfId="15290"/>
    <cellStyle name="Вывод 2 3 2 15 2 3" xfId="8044"/>
    <cellStyle name="Вывод 2 3 2 15 2 3 2" xfId="16968"/>
    <cellStyle name="Вывод 2 3 2 15 2 4" xfId="9721"/>
    <cellStyle name="Вывод 2 3 2 15 2 4 2" xfId="18645"/>
    <cellStyle name="Вывод 2 3 2 15 2 5" xfId="12199"/>
    <cellStyle name="Вывод 2 3 2 15 2 6" xfId="10194"/>
    <cellStyle name="Вывод 2 3 2 15 3" xfId="5506"/>
    <cellStyle name="Вывод 2 3 2 15 3 2" xfId="14430"/>
    <cellStyle name="Вывод 2 3 2 15 4" xfId="7184"/>
    <cellStyle name="Вывод 2 3 2 15 4 2" xfId="16108"/>
    <cellStyle name="Вывод 2 3 2 15 5" xfId="8861"/>
    <cellStyle name="Вывод 2 3 2 15 5 2" xfId="17785"/>
    <cellStyle name="Вывод 2 3 2 15 6" xfId="11339"/>
    <cellStyle name="Вывод 2 3 2 15 7" xfId="19414"/>
    <cellStyle name="Вывод 2 3 2 16" xfId="2427"/>
    <cellStyle name="Вывод 2 3 2 16 2" xfId="3284"/>
    <cellStyle name="Вывод 2 3 2 16 2 2" xfId="6396"/>
    <cellStyle name="Вывод 2 3 2 16 2 2 2" xfId="15320"/>
    <cellStyle name="Вывод 2 3 2 16 2 3" xfId="8074"/>
    <cellStyle name="Вывод 2 3 2 16 2 3 2" xfId="16998"/>
    <cellStyle name="Вывод 2 3 2 16 2 4" xfId="9751"/>
    <cellStyle name="Вывод 2 3 2 16 2 4 2" xfId="18675"/>
    <cellStyle name="Вывод 2 3 2 16 2 5" xfId="12229"/>
    <cellStyle name="Вывод 2 3 2 16 2 6" xfId="9921"/>
    <cellStyle name="Вывод 2 3 2 16 3" xfId="5539"/>
    <cellStyle name="Вывод 2 3 2 16 3 2" xfId="14463"/>
    <cellStyle name="Вывод 2 3 2 16 4" xfId="7217"/>
    <cellStyle name="Вывод 2 3 2 16 4 2" xfId="16141"/>
    <cellStyle name="Вывод 2 3 2 16 5" xfId="8894"/>
    <cellStyle name="Вывод 2 3 2 16 5 2" xfId="17818"/>
    <cellStyle name="Вывод 2 3 2 16 6" xfId="11372"/>
    <cellStyle name="Вывод 2 3 2 16 7" xfId="19643"/>
    <cellStyle name="Вывод 2 3 2 17" xfId="2459"/>
    <cellStyle name="Вывод 2 3 2 17 2" xfId="5571"/>
    <cellStyle name="Вывод 2 3 2 17 2 2" xfId="14495"/>
    <cellStyle name="Вывод 2 3 2 17 3" xfId="7249"/>
    <cellStyle name="Вывод 2 3 2 17 3 2" xfId="16173"/>
    <cellStyle name="Вывод 2 3 2 17 4" xfId="8926"/>
    <cellStyle name="Вывод 2 3 2 17 4 2" xfId="17850"/>
    <cellStyle name="Вывод 2 3 2 17 5" xfId="11404"/>
    <cellStyle name="Вывод 2 3 2 17 6" xfId="10312"/>
    <cellStyle name="Вывод 2 3 2 18" xfId="3327"/>
    <cellStyle name="Вывод 2 3 2 18 2" xfId="12272"/>
    <cellStyle name="Вывод 2 3 2 19" xfId="4424"/>
    <cellStyle name="Вывод 2 3 2 19 2" xfId="13362"/>
    <cellStyle name="Вывод 2 3 2 2" xfId="380"/>
    <cellStyle name="Вывод 2 3 2 20" xfId="4516"/>
    <cellStyle name="Вывод 2 3 2 20 2" xfId="13451"/>
    <cellStyle name="Вывод 2 3 2 21" xfId="4721"/>
    <cellStyle name="Вывод 2 3 2 21 2" xfId="13654"/>
    <cellStyle name="Вывод 2 3 2 22" xfId="9794"/>
    <cellStyle name="Вывод 2 3 2 22 2" xfId="18718"/>
    <cellStyle name="Вывод 2 3 2 23" xfId="9868"/>
    <cellStyle name="Вывод 2 3 2 24" xfId="18805"/>
    <cellStyle name="Вывод 2 3 2 3" xfId="824"/>
    <cellStyle name="Вывод 2 3 2 4" xfId="1641"/>
    <cellStyle name="Вывод 2 3 2 4 10" xfId="19661"/>
    <cellStyle name="Вывод 2 3 2 4 2" xfId="2064"/>
    <cellStyle name="Вывод 2 3 2 4 2 2" xfId="2940"/>
    <cellStyle name="Вывод 2 3 2 4 2 2 2" xfId="6052"/>
    <cellStyle name="Вывод 2 3 2 4 2 2 2 2" xfId="14976"/>
    <cellStyle name="Вывод 2 3 2 4 2 2 3" xfId="7730"/>
    <cellStyle name="Вывод 2 3 2 4 2 2 3 2" xfId="16654"/>
    <cellStyle name="Вывод 2 3 2 4 2 2 4" xfId="9407"/>
    <cellStyle name="Вывод 2 3 2 4 2 2 4 2" xfId="18331"/>
    <cellStyle name="Вывод 2 3 2 4 2 2 5" xfId="11885"/>
    <cellStyle name="Вывод 2 3 2 4 2 2 6" xfId="10410"/>
    <cellStyle name="Вывод 2 3 2 4 2 3" xfId="4089"/>
    <cellStyle name="Вывод 2 3 2 4 2 3 2" xfId="13029"/>
    <cellStyle name="Вывод 2 3 2 4 2 4" xfId="6869"/>
    <cellStyle name="Вывод 2 3 2 4 2 4 2" xfId="15793"/>
    <cellStyle name="Вывод 2 3 2 4 2 5" xfId="8547"/>
    <cellStyle name="Вывод 2 3 2 4 2 5 2" xfId="17471"/>
    <cellStyle name="Вывод 2 3 2 4 2 6" xfId="11015"/>
    <cellStyle name="Вывод 2 3 2 4 2 7" xfId="18974"/>
    <cellStyle name="Вывод 2 3 2 4 3" xfId="2150"/>
    <cellStyle name="Вывод 2 3 2 4 3 2" xfId="3026"/>
    <cellStyle name="Вывод 2 3 2 4 3 2 2" xfId="6138"/>
    <cellStyle name="Вывод 2 3 2 4 3 2 2 2" xfId="15062"/>
    <cellStyle name="Вывод 2 3 2 4 3 2 3" xfId="7816"/>
    <cellStyle name="Вывод 2 3 2 4 3 2 3 2" xfId="16740"/>
    <cellStyle name="Вывод 2 3 2 4 3 2 4" xfId="9493"/>
    <cellStyle name="Вывод 2 3 2 4 3 2 4 2" xfId="18417"/>
    <cellStyle name="Вывод 2 3 2 4 3 2 5" xfId="11971"/>
    <cellStyle name="Вывод 2 3 2 4 3 2 6" xfId="10340"/>
    <cellStyle name="Вывод 2 3 2 4 3 3" xfId="5276"/>
    <cellStyle name="Вывод 2 3 2 4 3 3 2" xfId="14200"/>
    <cellStyle name="Вывод 2 3 2 4 3 4" xfId="6955"/>
    <cellStyle name="Вывод 2 3 2 4 3 4 2" xfId="15879"/>
    <cellStyle name="Вывод 2 3 2 4 3 5" xfId="8633"/>
    <cellStyle name="Вывод 2 3 2 4 3 5 2" xfId="17557"/>
    <cellStyle name="Вывод 2 3 2 4 3 6" xfId="11101"/>
    <cellStyle name="Вывод 2 3 2 4 3 7" xfId="19632"/>
    <cellStyle name="Вывод 2 3 2 4 4" xfId="2236"/>
    <cellStyle name="Вывод 2 3 2 4 4 2" xfId="3112"/>
    <cellStyle name="Вывод 2 3 2 4 4 2 2" xfId="6224"/>
    <cellStyle name="Вывод 2 3 2 4 4 2 2 2" xfId="15148"/>
    <cellStyle name="Вывод 2 3 2 4 4 2 3" xfId="7902"/>
    <cellStyle name="Вывод 2 3 2 4 4 2 3 2" xfId="16826"/>
    <cellStyle name="Вывод 2 3 2 4 4 2 4" xfId="9579"/>
    <cellStyle name="Вывод 2 3 2 4 4 2 4 2" xfId="18503"/>
    <cellStyle name="Вывод 2 3 2 4 4 2 5" xfId="12057"/>
    <cellStyle name="Вывод 2 3 2 4 4 2 6" xfId="243"/>
    <cellStyle name="Вывод 2 3 2 4 4 3" xfId="5362"/>
    <cellStyle name="Вывод 2 3 2 4 4 3 2" xfId="14286"/>
    <cellStyle name="Вывод 2 3 2 4 4 4" xfId="7041"/>
    <cellStyle name="Вывод 2 3 2 4 4 4 2" xfId="15965"/>
    <cellStyle name="Вывод 2 3 2 4 4 5" xfId="8719"/>
    <cellStyle name="Вывод 2 3 2 4 4 5 2" xfId="17643"/>
    <cellStyle name="Вывод 2 3 2 4 4 6" xfId="11187"/>
    <cellStyle name="Вывод 2 3 2 4 4 7" xfId="19271"/>
    <cellStyle name="Вывод 2 3 2 4 5" xfId="2517"/>
    <cellStyle name="Вывод 2 3 2 4 5 2" xfId="5629"/>
    <cellStyle name="Вывод 2 3 2 4 5 2 2" xfId="14553"/>
    <cellStyle name="Вывод 2 3 2 4 5 3" xfId="7307"/>
    <cellStyle name="Вывод 2 3 2 4 5 3 2" xfId="16231"/>
    <cellStyle name="Вывод 2 3 2 4 5 4" xfId="8984"/>
    <cellStyle name="Вывод 2 3 2 4 5 4 2" xfId="17908"/>
    <cellStyle name="Вывод 2 3 2 4 5 5" xfId="11462"/>
    <cellStyle name="Вывод 2 3 2 4 5 6" xfId="19230"/>
    <cellStyle name="Вывод 2 3 2 4 6" xfId="4101"/>
    <cellStyle name="Вывод 2 3 2 4 6 2" xfId="13041"/>
    <cellStyle name="Вывод 2 3 2 4 7" xfId="6446"/>
    <cellStyle name="Вывод 2 3 2 4 7 2" xfId="15370"/>
    <cellStyle name="Вывод 2 3 2 4 8" xfId="8124"/>
    <cellStyle name="Вывод 2 3 2 4 8 2" xfId="17048"/>
    <cellStyle name="Вывод 2 3 2 4 9" xfId="10592"/>
    <cellStyle name="Вывод 2 3 2 5" xfId="1789"/>
    <cellStyle name="Вывод 2 3 2 5 10" xfId="19010"/>
    <cellStyle name="Вывод 2 3 2 5 2" xfId="2078"/>
    <cellStyle name="Вывод 2 3 2 5 2 2" xfId="2954"/>
    <cellStyle name="Вывод 2 3 2 5 2 2 2" xfId="6066"/>
    <cellStyle name="Вывод 2 3 2 5 2 2 2 2" xfId="14990"/>
    <cellStyle name="Вывод 2 3 2 5 2 2 3" xfId="7744"/>
    <cellStyle name="Вывод 2 3 2 5 2 2 3 2" xfId="16668"/>
    <cellStyle name="Вывод 2 3 2 5 2 2 4" xfId="9421"/>
    <cellStyle name="Вывод 2 3 2 5 2 2 4 2" xfId="18345"/>
    <cellStyle name="Вывод 2 3 2 5 2 2 5" xfId="11899"/>
    <cellStyle name="Вывод 2 3 2 5 2 2 6" xfId="246"/>
    <cellStyle name="Вывод 2 3 2 5 2 3" xfId="5204"/>
    <cellStyle name="Вывод 2 3 2 5 2 3 2" xfId="14128"/>
    <cellStyle name="Вывод 2 3 2 5 2 4" xfId="6883"/>
    <cellStyle name="Вывод 2 3 2 5 2 4 2" xfId="15807"/>
    <cellStyle name="Вывод 2 3 2 5 2 5" xfId="8561"/>
    <cellStyle name="Вывод 2 3 2 5 2 5 2" xfId="17485"/>
    <cellStyle name="Вывод 2 3 2 5 2 6" xfId="11029"/>
    <cellStyle name="Вывод 2 3 2 5 2 7" xfId="19536"/>
    <cellStyle name="Вывод 2 3 2 5 3" xfId="2164"/>
    <cellStyle name="Вывод 2 3 2 5 3 2" xfId="3040"/>
    <cellStyle name="Вывод 2 3 2 5 3 2 2" xfId="6152"/>
    <cellStyle name="Вывод 2 3 2 5 3 2 2 2" xfId="15076"/>
    <cellStyle name="Вывод 2 3 2 5 3 2 3" xfId="7830"/>
    <cellStyle name="Вывод 2 3 2 5 3 2 3 2" xfId="16754"/>
    <cellStyle name="Вывод 2 3 2 5 3 2 4" xfId="9507"/>
    <cellStyle name="Вывод 2 3 2 5 3 2 4 2" xfId="18431"/>
    <cellStyle name="Вывод 2 3 2 5 3 2 5" xfId="11985"/>
    <cellStyle name="Вывод 2 3 2 5 3 2 6" xfId="18810"/>
    <cellStyle name="Вывод 2 3 2 5 3 3" xfId="5290"/>
    <cellStyle name="Вывод 2 3 2 5 3 3 2" xfId="14214"/>
    <cellStyle name="Вывод 2 3 2 5 3 4" xfId="6969"/>
    <cellStyle name="Вывод 2 3 2 5 3 4 2" xfId="15893"/>
    <cellStyle name="Вывод 2 3 2 5 3 5" xfId="8647"/>
    <cellStyle name="Вывод 2 3 2 5 3 5 2" xfId="17571"/>
    <cellStyle name="Вывод 2 3 2 5 3 6" xfId="11115"/>
    <cellStyle name="Вывод 2 3 2 5 3 7" xfId="18833"/>
    <cellStyle name="Вывод 2 3 2 5 4" xfId="2250"/>
    <cellStyle name="Вывод 2 3 2 5 4 2" xfId="3126"/>
    <cellStyle name="Вывод 2 3 2 5 4 2 2" xfId="6238"/>
    <cellStyle name="Вывод 2 3 2 5 4 2 2 2" xfId="15162"/>
    <cellStyle name="Вывод 2 3 2 5 4 2 3" xfId="7916"/>
    <cellStyle name="Вывод 2 3 2 5 4 2 3 2" xfId="16840"/>
    <cellStyle name="Вывод 2 3 2 5 4 2 4" xfId="9593"/>
    <cellStyle name="Вывод 2 3 2 5 4 2 4 2" xfId="18517"/>
    <cellStyle name="Вывод 2 3 2 5 4 2 5" xfId="12071"/>
    <cellStyle name="Вывод 2 3 2 5 4 2 6" xfId="9974"/>
    <cellStyle name="Вывод 2 3 2 5 4 3" xfId="5376"/>
    <cellStyle name="Вывод 2 3 2 5 4 3 2" xfId="14300"/>
    <cellStyle name="Вывод 2 3 2 5 4 4" xfId="7055"/>
    <cellStyle name="Вывод 2 3 2 5 4 4 2" xfId="15979"/>
    <cellStyle name="Вывод 2 3 2 5 4 5" xfId="8733"/>
    <cellStyle name="Вывод 2 3 2 5 4 5 2" xfId="17657"/>
    <cellStyle name="Вывод 2 3 2 5 4 6" xfId="11201"/>
    <cellStyle name="Вывод 2 3 2 5 4 7" xfId="18946"/>
    <cellStyle name="Вывод 2 3 2 5 5" xfId="2665"/>
    <cellStyle name="Вывод 2 3 2 5 5 2" xfId="5777"/>
    <cellStyle name="Вывод 2 3 2 5 5 2 2" xfId="14701"/>
    <cellStyle name="Вывод 2 3 2 5 5 3" xfId="7455"/>
    <cellStyle name="Вывод 2 3 2 5 5 3 2" xfId="16379"/>
    <cellStyle name="Вывод 2 3 2 5 5 4" xfId="9132"/>
    <cellStyle name="Вывод 2 3 2 5 5 4 2" xfId="18056"/>
    <cellStyle name="Вывод 2 3 2 5 5 5" xfId="11610"/>
    <cellStyle name="Вывод 2 3 2 5 5 6" xfId="10152"/>
    <cellStyle name="Вывод 2 3 2 5 6" xfId="4433"/>
    <cellStyle name="Вывод 2 3 2 5 6 2" xfId="13371"/>
    <cellStyle name="Вывод 2 3 2 5 7" xfId="6594"/>
    <cellStyle name="Вывод 2 3 2 5 7 2" xfId="15518"/>
    <cellStyle name="Вывод 2 3 2 5 8" xfId="8272"/>
    <cellStyle name="Вывод 2 3 2 5 8 2" xfId="17196"/>
    <cellStyle name="Вывод 2 3 2 5 9" xfId="10740"/>
    <cellStyle name="Вывод 2 3 2 6" xfId="1715"/>
    <cellStyle name="Вывод 2 3 2 6 2" xfId="2591"/>
    <cellStyle name="Вывод 2 3 2 6 2 2" xfId="5703"/>
    <cellStyle name="Вывод 2 3 2 6 2 2 2" xfId="14627"/>
    <cellStyle name="Вывод 2 3 2 6 2 3" xfId="7381"/>
    <cellStyle name="Вывод 2 3 2 6 2 3 2" xfId="16305"/>
    <cellStyle name="Вывод 2 3 2 6 2 4" xfId="9058"/>
    <cellStyle name="Вывод 2 3 2 6 2 4 2" xfId="17982"/>
    <cellStyle name="Вывод 2 3 2 6 2 5" xfId="11536"/>
    <cellStyle name="Вывод 2 3 2 6 2 6" xfId="10543"/>
    <cellStyle name="Вывод 2 3 2 6 3" xfId="3369"/>
    <cellStyle name="Вывод 2 3 2 6 3 2" xfId="12314"/>
    <cellStyle name="Вывод 2 3 2 6 4" xfId="6520"/>
    <cellStyle name="Вывод 2 3 2 6 4 2" xfId="15444"/>
    <cellStyle name="Вывод 2 3 2 6 5" xfId="8198"/>
    <cellStyle name="Вывод 2 3 2 6 5 2" xfId="17122"/>
    <cellStyle name="Вывод 2 3 2 6 6" xfId="10666"/>
    <cellStyle name="Вывод 2 3 2 6 7" xfId="18969"/>
    <cellStyle name="Вывод 2 3 2 7" xfId="1701"/>
    <cellStyle name="Вывод 2 3 2 7 2" xfId="2577"/>
    <cellStyle name="Вывод 2 3 2 7 2 2" xfId="5689"/>
    <cellStyle name="Вывод 2 3 2 7 2 2 2" xfId="14613"/>
    <cellStyle name="Вывод 2 3 2 7 2 3" xfId="7367"/>
    <cellStyle name="Вывод 2 3 2 7 2 3 2" xfId="16291"/>
    <cellStyle name="Вывод 2 3 2 7 2 4" xfId="9044"/>
    <cellStyle name="Вывод 2 3 2 7 2 4 2" xfId="17968"/>
    <cellStyle name="Вывод 2 3 2 7 2 5" xfId="11522"/>
    <cellStyle name="Вывод 2 3 2 7 2 6" xfId="10529"/>
    <cellStyle name="Вывод 2 3 2 7 3" xfId="3918"/>
    <cellStyle name="Вывод 2 3 2 7 3 2" xfId="12858"/>
    <cellStyle name="Вывод 2 3 2 7 4" xfId="6506"/>
    <cellStyle name="Вывод 2 3 2 7 4 2" xfId="15430"/>
    <cellStyle name="Вывод 2 3 2 7 5" xfId="8184"/>
    <cellStyle name="Вывод 2 3 2 7 5 2" xfId="17108"/>
    <cellStyle name="Вывод 2 3 2 7 6" xfId="10652"/>
    <cellStyle name="Вывод 2 3 2 7 7" xfId="19263"/>
    <cellStyle name="Вывод 2 3 2 8" xfId="1901"/>
    <cellStyle name="Вывод 2 3 2 8 2" xfId="2777"/>
    <cellStyle name="Вывод 2 3 2 8 2 2" xfId="5889"/>
    <cellStyle name="Вывод 2 3 2 8 2 2 2" xfId="14813"/>
    <cellStyle name="Вывод 2 3 2 8 2 3" xfId="7567"/>
    <cellStyle name="Вывод 2 3 2 8 2 3 2" xfId="16491"/>
    <cellStyle name="Вывод 2 3 2 8 2 4" xfId="9244"/>
    <cellStyle name="Вывод 2 3 2 8 2 4 2" xfId="18168"/>
    <cellStyle name="Вывод 2 3 2 8 2 5" xfId="11722"/>
    <cellStyle name="Вывод 2 3 2 8 2 6" xfId="13490"/>
    <cellStyle name="Вывод 2 3 2 8 3" xfId="3725"/>
    <cellStyle name="Вывод 2 3 2 8 3 2" xfId="12665"/>
    <cellStyle name="Вывод 2 3 2 8 4" xfId="6706"/>
    <cellStyle name="Вывод 2 3 2 8 4 2" xfId="15630"/>
    <cellStyle name="Вывод 2 3 2 8 5" xfId="8384"/>
    <cellStyle name="Вывод 2 3 2 8 5 2" xfId="17308"/>
    <cellStyle name="Вывод 2 3 2 8 6" xfId="10852"/>
    <cellStyle name="Вывод 2 3 2 8 7" xfId="18943"/>
    <cellStyle name="Вывод 2 3 2 9" xfId="1940"/>
    <cellStyle name="Вывод 2 3 2 9 2" xfId="2816"/>
    <cellStyle name="Вывод 2 3 2 9 2 2" xfId="5928"/>
    <cellStyle name="Вывод 2 3 2 9 2 2 2" xfId="14852"/>
    <cellStyle name="Вывод 2 3 2 9 2 3" xfId="7606"/>
    <cellStyle name="Вывод 2 3 2 9 2 3 2" xfId="16530"/>
    <cellStyle name="Вывод 2 3 2 9 2 4" xfId="9283"/>
    <cellStyle name="Вывод 2 3 2 9 2 4 2" xfId="18207"/>
    <cellStyle name="Вывод 2 3 2 9 2 5" xfId="11761"/>
    <cellStyle name="Вывод 2 3 2 9 2 6" xfId="10405"/>
    <cellStyle name="Вывод 2 3 2 9 3" xfId="4420"/>
    <cellStyle name="Вывод 2 3 2 9 3 2" xfId="13358"/>
    <cellStyle name="Вывод 2 3 2 9 4" xfId="6745"/>
    <cellStyle name="Вывод 2 3 2 9 4 2" xfId="15669"/>
    <cellStyle name="Вывод 2 3 2 9 5" xfId="8423"/>
    <cellStyle name="Вывод 2 3 2 9 5 2" xfId="17347"/>
    <cellStyle name="Вывод 2 3 2 9 6" xfId="10891"/>
    <cellStyle name="Вывод 2 3 2 9 7" xfId="10169"/>
    <cellStyle name="Вывод 2 3 20" xfId="4557"/>
    <cellStyle name="Вывод 2 3 20 2" xfId="13492"/>
    <cellStyle name="Вывод 2 3 21" xfId="3735"/>
    <cellStyle name="Вывод 2 3 21 2" xfId="12675"/>
    <cellStyle name="Вывод 2 3 22" xfId="4971"/>
    <cellStyle name="Вывод 2 3 22 2" xfId="13898"/>
    <cellStyle name="Вывод 2 3 23" xfId="9793"/>
    <cellStyle name="Вывод 2 3 23 2" xfId="18717"/>
    <cellStyle name="Вывод 2 3 24" xfId="9867"/>
    <cellStyle name="Вывод 2 3 25" xfId="10293"/>
    <cellStyle name="Вывод 2 3 3" xfId="535"/>
    <cellStyle name="Вывод 2 3 3 2" xfId="1092"/>
    <cellStyle name="Вывод 2 3 3 2 10" xfId="2003"/>
    <cellStyle name="Вывод 2 3 3 2 10 2" xfId="2879"/>
    <cellStyle name="Вывод 2 3 3 2 10 2 2" xfId="5991"/>
    <cellStyle name="Вывод 2 3 3 2 10 2 2 2" xfId="14915"/>
    <cellStyle name="Вывод 2 3 3 2 10 2 3" xfId="7669"/>
    <cellStyle name="Вывод 2 3 3 2 10 2 3 2" xfId="16593"/>
    <cellStyle name="Вывод 2 3 3 2 10 2 4" xfId="9346"/>
    <cellStyle name="Вывод 2 3 3 2 10 2 4 2" xfId="18270"/>
    <cellStyle name="Вывод 2 3 3 2 10 2 5" xfId="11824"/>
    <cellStyle name="Вывод 2 3 3 2 10 2 6" xfId="10269"/>
    <cellStyle name="Вывод 2 3 3 2 10 3" xfId="4178"/>
    <cellStyle name="Вывод 2 3 3 2 10 3 2" xfId="13117"/>
    <cellStyle name="Вывод 2 3 3 2 10 4" xfId="6808"/>
    <cellStyle name="Вывод 2 3 3 2 10 4 2" xfId="15732"/>
    <cellStyle name="Вывод 2 3 3 2 10 5" xfId="8486"/>
    <cellStyle name="Вывод 2 3 3 2 10 5 2" xfId="17410"/>
    <cellStyle name="Вывод 2 3 3 2 10 6" xfId="10954"/>
    <cellStyle name="Вывод 2 3 3 2 10 7" xfId="19249"/>
    <cellStyle name="Вывод 2 3 3 2 11" xfId="2016"/>
    <cellStyle name="Вывод 2 3 3 2 11 2" xfId="2892"/>
    <cellStyle name="Вывод 2 3 3 2 11 2 2" xfId="6004"/>
    <cellStyle name="Вывод 2 3 3 2 11 2 2 2" xfId="14928"/>
    <cellStyle name="Вывод 2 3 3 2 11 2 3" xfId="7682"/>
    <cellStyle name="Вывод 2 3 3 2 11 2 3 2" xfId="16606"/>
    <cellStyle name="Вывод 2 3 3 2 11 2 4" xfId="9359"/>
    <cellStyle name="Вывод 2 3 3 2 11 2 4 2" xfId="18283"/>
    <cellStyle name="Вывод 2 3 3 2 11 2 5" xfId="11837"/>
    <cellStyle name="Вывод 2 3 3 2 11 2 6" xfId="18793"/>
    <cellStyle name="Вывод 2 3 3 2 11 3" xfId="4710"/>
    <cellStyle name="Вывод 2 3 3 2 11 3 2" xfId="13643"/>
    <cellStyle name="Вывод 2 3 3 2 11 4" xfId="6821"/>
    <cellStyle name="Вывод 2 3 3 2 11 4 2" xfId="15745"/>
    <cellStyle name="Вывод 2 3 3 2 11 5" xfId="8499"/>
    <cellStyle name="Вывод 2 3 3 2 11 5 2" xfId="17423"/>
    <cellStyle name="Вывод 2 3 3 2 11 6" xfId="10967"/>
    <cellStyle name="Вывод 2 3 3 2 11 7" xfId="19385"/>
    <cellStyle name="Вывод 2 3 3 2 12" xfId="2361"/>
    <cellStyle name="Вывод 2 3 3 2 12 2" xfId="3223"/>
    <cellStyle name="Вывод 2 3 3 2 12 2 2" xfId="6335"/>
    <cellStyle name="Вывод 2 3 3 2 12 2 2 2" xfId="15259"/>
    <cellStyle name="Вывод 2 3 3 2 12 2 3" xfId="8013"/>
    <cellStyle name="Вывод 2 3 3 2 12 2 3 2" xfId="16937"/>
    <cellStyle name="Вывод 2 3 3 2 12 2 4" xfId="9690"/>
    <cellStyle name="Вывод 2 3 3 2 12 2 4 2" xfId="18614"/>
    <cellStyle name="Вывод 2 3 3 2 12 2 5" xfId="12168"/>
    <cellStyle name="Вывод 2 3 3 2 12 2 6" xfId="10069"/>
    <cellStyle name="Вывод 2 3 3 2 12 3" xfId="5475"/>
    <cellStyle name="Вывод 2 3 3 2 12 3 2" xfId="14399"/>
    <cellStyle name="Вывод 2 3 3 2 12 4" xfId="7153"/>
    <cellStyle name="Вывод 2 3 3 2 12 4 2" xfId="16077"/>
    <cellStyle name="Вывод 2 3 3 2 12 5" xfId="8830"/>
    <cellStyle name="Вывод 2 3 3 2 12 5 2" xfId="17754"/>
    <cellStyle name="Вывод 2 3 3 2 12 6" xfId="11307"/>
    <cellStyle name="Вывод 2 3 3 2 12 7" xfId="19286"/>
    <cellStyle name="Вывод 2 3 3 2 13" xfId="2402"/>
    <cellStyle name="Вывод 2 3 3 2 13 2" xfId="3262"/>
    <cellStyle name="Вывод 2 3 3 2 13 2 2" xfId="6374"/>
    <cellStyle name="Вывод 2 3 3 2 13 2 2 2" xfId="15298"/>
    <cellStyle name="Вывод 2 3 3 2 13 2 3" xfId="8052"/>
    <cellStyle name="Вывод 2 3 3 2 13 2 3 2" xfId="16976"/>
    <cellStyle name="Вывод 2 3 3 2 13 2 4" xfId="9729"/>
    <cellStyle name="Вывод 2 3 3 2 13 2 4 2" xfId="18653"/>
    <cellStyle name="Вывод 2 3 3 2 13 2 5" xfId="12207"/>
    <cellStyle name="Вывод 2 3 3 2 13 2 6" xfId="10006"/>
    <cellStyle name="Вывод 2 3 3 2 13 3" xfId="5514"/>
    <cellStyle name="Вывод 2 3 3 2 13 3 2" xfId="14438"/>
    <cellStyle name="Вывод 2 3 3 2 13 4" xfId="7192"/>
    <cellStyle name="Вывод 2 3 3 2 13 4 2" xfId="16116"/>
    <cellStyle name="Вывод 2 3 3 2 13 5" xfId="8869"/>
    <cellStyle name="Вывод 2 3 3 2 13 5 2" xfId="17793"/>
    <cellStyle name="Вывод 2 3 3 2 13 6" xfId="11347"/>
    <cellStyle name="Вывод 2 3 3 2 13 7" xfId="19355"/>
    <cellStyle name="Вывод 2 3 3 2 14" xfId="2475"/>
    <cellStyle name="Вывод 2 3 3 2 14 2" xfId="3309"/>
    <cellStyle name="Вывод 2 3 3 2 14 2 2" xfId="6421"/>
    <cellStyle name="Вывод 2 3 3 2 14 2 2 2" xfId="15345"/>
    <cellStyle name="Вывод 2 3 3 2 14 2 3" xfId="8099"/>
    <cellStyle name="Вывод 2 3 3 2 14 2 3 2" xfId="17023"/>
    <cellStyle name="Вывод 2 3 3 2 14 2 4" xfId="9776"/>
    <cellStyle name="Вывод 2 3 3 2 14 2 4 2" xfId="18700"/>
    <cellStyle name="Вывод 2 3 3 2 14 2 5" xfId="12254"/>
    <cellStyle name="Вывод 2 3 3 2 14 2 6" xfId="19712"/>
    <cellStyle name="Вывод 2 3 3 2 14 3" xfId="5587"/>
    <cellStyle name="Вывод 2 3 3 2 14 3 2" xfId="14511"/>
    <cellStyle name="Вывод 2 3 3 2 14 4" xfId="7265"/>
    <cellStyle name="Вывод 2 3 3 2 14 4 2" xfId="16189"/>
    <cellStyle name="Вывод 2 3 3 2 14 5" xfId="8942"/>
    <cellStyle name="Вывод 2 3 3 2 14 5 2" xfId="17866"/>
    <cellStyle name="Вывод 2 3 3 2 14 6" xfId="11420"/>
    <cellStyle name="Вывод 2 3 3 2 14 7" xfId="18918"/>
    <cellStyle name="Вывод 2 3 3 2 15" xfId="2413"/>
    <cellStyle name="Вывод 2 3 3 2 15 2" xfId="5525"/>
    <cellStyle name="Вывод 2 3 3 2 15 2 2" xfId="14449"/>
    <cellStyle name="Вывод 2 3 3 2 15 3" xfId="7203"/>
    <cellStyle name="Вывод 2 3 3 2 15 3 2" xfId="16127"/>
    <cellStyle name="Вывод 2 3 3 2 15 4" xfId="8880"/>
    <cellStyle name="Вывод 2 3 3 2 15 4 2" xfId="17804"/>
    <cellStyle name="Вывод 2 3 3 2 15 5" xfId="11358"/>
    <cellStyle name="Вывод 2 3 3 2 15 6" xfId="18852"/>
    <cellStyle name="Вывод 2 3 3 2 16" xfId="3352"/>
    <cellStyle name="Вывод 2 3 3 2 16 2" xfId="12297"/>
    <cellStyle name="Вывод 2 3 3 2 17" xfId="3472"/>
    <cellStyle name="Вывод 2 3 3 2 17 2" xfId="12416"/>
    <cellStyle name="Вывод 2 3 3 2 18" xfId="3930"/>
    <cellStyle name="Вывод 2 3 3 2 18 2" xfId="12870"/>
    <cellStyle name="Вывод 2 3 3 2 19" xfId="4592"/>
    <cellStyle name="Вывод 2 3 3 2 19 2" xfId="13527"/>
    <cellStyle name="Вывод 2 3 3 2 2" xfId="1740"/>
    <cellStyle name="Вывод 2 3 3 2 2 10" xfId="19239"/>
    <cellStyle name="Вывод 2 3 3 2 2 2" xfId="2114"/>
    <cellStyle name="Вывод 2 3 3 2 2 2 2" xfId="2990"/>
    <cellStyle name="Вывод 2 3 3 2 2 2 2 2" xfId="6102"/>
    <cellStyle name="Вывод 2 3 3 2 2 2 2 2 2" xfId="15026"/>
    <cellStyle name="Вывод 2 3 3 2 2 2 2 3" xfId="7780"/>
    <cellStyle name="Вывод 2 3 3 2 2 2 2 3 2" xfId="16704"/>
    <cellStyle name="Вывод 2 3 3 2 2 2 2 4" xfId="9457"/>
    <cellStyle name="Вывод 2 3 3 2 2 2 2 4 2" xfId="18381"/>
    <cellStyle name="Вывод 2 3 3 2 2 2 2 5" xfId="11935"/>
    <cellStyle name="Вывод 2 3 3 2 2 2 2 6" xfId="10517"/>
    <cellStyle name="Вывод 2 3 3 2 2 2 3" xfId="5240"/>
    <cellStyle name="Вывод 2 3 3 2 2 2 3 2" xfId="14164"/>
    <cellStyle name="Вывод 2 3 3 2 2 2 4" xfId="6919"/>
    <cellStyle name="Вывод 2 3 3 2 2 2 4 2" xfId="15843"/>
    <cellStyle name="Вывод 2 3 3 2 2 2 5" xfId="8597"/>
    <cellStyle name="Вывод 2 3 3 2 2 2 5 2" xfId="17521"/>
    <cellStyle name="Вывод 2 3 3 2 2 2 6" xfId="11065"/>
    <cellStyle name="Вывод 2 3 3 2 2 2 7" xfId="19360"/>
    <cellStyle name="Вывод 2 3 3 2 2 3" xfId="2200"/>
    <cellStyle name="Вывод 2 3 3 2 2 3 2" xfId="3076"/>
    <cellStyle name="Вывод 2 3 3 2 2 3 2 2" xfId="6188"/>
    <cellStyle name="Вывод 2 3 3 2 2 3 2 2 2" xfId="15112"/>
    <cellStyle name="Вывод 2 3 3 2 2 3 2 3" xfId="7866"/>
    <cellStyle name="Вывод 2 3 3 2 2 3 2 3 2" xfId="16790"/>
    <cellStyle name="Вывод 2 3 3 2 2 3 2 4" xfId="9543"/>
    <cellStyle name="Вывод 2 3 3 2 2 3 2 4 2" xfId="18467"/>
    <cellStyle name="Вывод 2 3 3 2 2 3 2 5" xfId="12021"/>
    <cellStyle name="Вывод 2 3 3 2 2 3 2 6" xfId="10298"/>
    <cellStyle name="Вывод 2 3 3 2 2 3 3" xfId="5326"/>
    <cellStyle name="Вывод 2 3 3 2 2 3 3 2" xfId="14250"/>
    <cellStyle name="Вывод 2 3 3 2 2 3 4" xfId="7005"/>
    <cellStyle name="Вывод 2 3 3 2 2 3 4 2" xfId="15929"/>
    <cellStyle name="Вывод 2 3 3 2 2 3 5" xfId="8683"/>
    <cellStyle name="Вывод 2 3 3 2 2 3 5 2" xfId="17607"/>
    <cellStyle name="Вывод 2 3 3 2 2 3 6" xfId="11151"/>
    <cellStyle name="Вывод 2 3 3 2 2 3 7" xfId="19490"/>
    <cellStyle name="Вывод 2 3 3 2 2 4" xfId="2286"/>
    <cellStyle name="Вывод 2 3 3 2 2 4 2" xfId="3162"/>
    <cellStyle name="Вывод 2 3 3 2 2 4 2 2" xfId="6274"/>
    <cellStyle name="Вывод 2 3 3 2 2 4 2 2 2" xfId="15198"/>
    <cellStyle name="Вывод 2 3 3 2 2 4 2 3" xfId="7952"/>
    <cellStyle name="Вывод 2 3 3 2 2 4 2 3 2" xfId="16876"/>
    <cellStyle name="Вывод 2 3 3 2 2 4 2 4" xfId="9629"/>
    <cellStyle name="Вывод 2 3 3 2 2 4 2 4 2" xfId="18553"/>
    <cellStyle name="Вывод 2 3 3 2 2 4 2 5" xfId="12107"/>
    <cellStyle name="Вывод 2 3 3 2 2 4 2 6" xfId="10385"/>
    <cellStyle name="Вывод 2 3 3 2 2 4 3" xfId="5412"/>
    <cellStyle name="Вывод 2 3 3 2 2 4 3 2" xfId="14336"/>
    <cellStyle name="Вывод 2 3 3 2 2 4 4" xfId="7091"/>
    <cellStyle name="Вывод 2 3 3 2 2 4 4 2" xfId="16015"/>
    <cellStyle name="Вывод 2 3 3 2 2 4 5" xfId="8769"/>
    <cellStyle name="Вывод 2 3 3 2 2 4 5 2" xfId="17693"/>
    <cellStyle name="Вывод 2 3 3 2 2 4 6" xfId="11237"/>
    <cellStyle name="Вывод 2 3 3 2 2 4 7" xfId="19399"/>
    <cellStyle name="Вывод 2 3 3 2 2 5" xfId="2616"/>
    <cellStyle name="Вывод 2 3 3 2 2 5 2" xfId="5728"/>
    <cellStyle name="Вывод 2 3 3 2 2 5 2 2" xfId="14652"/>
    <cellStyle name="Вывод 2 3 3 2 2 5 3" xfId="7406"/>
    <cellStyle name="Вывод 2 3 3 2 2 5 3 2" xfId="16330"/>
    <cellStyle name="Вывод 2 3 3 2 2 5 4" xfId="9083"/>
    <cellStyle name="Вывод 2 3 3 2 2 5 4 2" xfId="18007"/>
    <cellStyle name="Вывод 2 3 3 2 2 5 5" xfId="11561"/>
    <cellStyle name="Вывод 2 3 3 2 2 5 6" xfId="10107"/>
    <cellStyle name="Вывод 2 3 3 2 2 6" xfId="4901"/>
    <cellStyle name="Вывод 2 3 3 2 2 6 2" xfId="13829"/>
    <cellStyle name="Вывод 2 3 3 2 2 7" xfId="6545"/>
    <cellStyle name="Вывод 2 3 3 2 2 7 2" xfId="15469"/>
    <cellStyle name="Вывод 2 3 3 2 2 8" xfId="8223"/>
    <cellStyle name="Вывод 2 3 3 2 2 8 2" xfId="17147"/>
    <cellStyle name="Вывод 2 3 3 2 2 9" xfId="10691"/>
    <cellStyle name="Вывод 2 3 3 2 20" xfId="9819"/>
    <cellStyle name="Вывод 2 3 3 2 20 2" xfId="18743"/>
    <cellStyle name="Вывод 2 3 3 2 21" xfId="10324"/>
    <cellStyle name="Вывод 2 3 3 2 22" xfId="18906"/>
    <cellStyle name="Вывод 2 3 3 2 3" xfId="1696"/>
    <cellStyle name="Вывод 2 3 3 2 3 10" xfId="19520"/>
    <cellStyle name="Вывод 2 3 3 2 3 2" xfId="2082"/>
    <cellStyle name="Вывод 2 3 3 2 3 2 2" xfId="2958"/>
    <cellStyle name="Вывод 2 3 3 2 3 2 2 2" xfId="6070"/>
    <cellStyle name="Вывод 2 3 3 2 3 2 2 2 2" xfId="14994"/>
    <cellStyle name="Вывод 2 3 3 2 3 2 2 3" xfId="7748"/>
    <cellStyle name="Вывод 2 3 3 2 3 2 2 3 2" xfId="16672"/>
    <cellStyle name="Вывод 2 3 3 2 3 2 2 4" xfId="9425"/>
    <cellStyle name="Вывод 2 3 3 2 3 2 2 4 2" xfId="18349"/>
    <cellStyle name="Вывод 2 3 3 2 3 2 2 5" xfId="11903"/>
    <cellStyle name="Вывод 2 3 3 2 3 2 2 6" xfId="18816"/>
    <cellStyle name="Вывод 2 3 3 2 3 2 3" xfId="5208"/>
    <cellStyle name="Вывод 2 3 3 2 3 2 3 2" xfId="14132"/>
    <cellStyle name="Вывод 2 3 3 2 3 2 4" xfId="6887"/>
    <cellStyle name="Вывод 2 3 3 2 3 2 4 2" xfId="15811"/>
    <cellStyle name="Вывод 2 3 3 2 3 2 5" xfId="8565"/>
    <cellStyle name="Вывод 2 3 3 2 3 2 5 2" xfId="17489"/>
    <cellStyle name="Вывод 2 3 3 2 3 2 6" xfId="11033"/>
    <cellStyle name="Вывод 2 3 3 2 3 2 7" xfId="19615"/>
    <cellStyle name="Вывод 2 3 3 2 3 3" xfId="2168"/>
    <cellStyle name="Вывод 2 3 3 2 3 3 2" xfId="3044"/>
    <cellStyle name="Вывод 2 3 3 2 3 3 2 2" xfId="6156"/>
    <cellStyle name="Вывод 2 3 3 2 3 3 2 2 2" xfId="15080"/>
    <cellStyle name="Вывод 2 3 3 2 3 3 2 3" xfId="7834"/>
    <cellStyle name="Вывод 2 3 3 2 3 3 2 3 2" xfId="16758"/>
    <cellStyle name="Вывод 2 3 3 2 3 3 2 4" xfId="9511"/>
    <cellStyle name="Вывод 2 3 3 2 3 3 2 4 2" xfId="18435"/>
    <cellStyle name="Вывод 2 3 3 2 3 3 2 5" xfId="11989"/>
    <cellStyle name="Вывод 2 3 3 2 3 3 2 6" xfId="10446"/>
    <cellStyle name="Вывод 2 3 3 2 3 3 3" xfId="5294"/>
    <cellStyle name="Вывод 2 3 3 2 3 3 3 2" xfId="14218"/>
    <cellStyle name="Вывод 2 3 3 2 3 3 4" xfId="6973"/>
    <cellStyle name="Вывод 2 3 3 2 3 3 4 2" xfId="15897"/>
    <cellStyle name="Вывод 2 3 3 2 3 3 5" xfId="8651"/>
    <cellStyle name="Вывод 2 3 3 2 3 3 5 2" xfId="17575"/>
    <cellStyle name="Вывод 2 3 3 2 3 3 6" xfId="11119"/>
    <cellStyle name="Вывод 2 3 3 2 3 3 7" xfId="18958"/>
    <cellStyle name="Вывод 2 3 3 2 3 4" xfId="2254"/>
    <cellStyle name="Вывод 2 3 3 2 3 4 2" xfId="3130"/>
    <cellStyle name="Вывод 2 3 3 2 3 4 2 2" xfId="6242"/>
    <cellStyle name="Вывод 2 3 3 2 3 4 2 2 2" xfId="15166"/>
    <cellStyle name="Вывод 2 3 3 2 3 4 2 3" xfId="7920"/>
    <cellStyle name="Вывод 2 3 3 2 3 4 2 3 2" xfId="16844"/>
    <cellStyle name="Вывод 2 3 3 2 3 4 2 4" xfId="9597"/>
    <cellStyle name="Вывод 2 3 3 2 3 4 2 4 2" xfId="18521"/>
    <cellStyle name="Вывод 2 3 3 2 3 4 2 5" xfId="12075"/>
    <cellStyle name="Вывод 2 3 3 2 3 4 2 6" xfId="10148"/>
    <cellStyle name="Вывод 2 3 3 2 3 4 3" xfId="5380"/>
    <cellStyle name="Вывод 2 3 3 2 3 4 3 2" xfId="14304"/>
    <cellStyle name="Вывод 2 3 3 2 3 4 4" xfId="7059"/>
    <cellStyle name="Вывод 2 3 3 2 3 4 4 2" xfId="15983"/>
    <cellStyle name="Вывод 2 3 3 2 3 4 5" xfId="8737"/>
    <cellStyle name="Вывод 2 3 3 2 3 4 5 2" xfId="17661"/>
    <cellStyle name="Вывод 2 3 3 2 3 4 6" xfId="11205"/>
    <cellStyle name="Вывод 2 3 3 2 3 4 7" xfId="18870"/>
    <cellStyle name="Вывод 2 3 3 2 3 5" xfId="2572"/>
    <cellStyle name="Вывод 2 3 3 2 3 5 2" xfId="5684"/>
    <cellStyle name="Вывод 2 3 3 2 3 5 2 2" xfId="14608"/>
    <cellStyle name="Вывод 2 3 3 2 3 5 3" xfId="7362"/>
    <cellStyle name="Вывод 2 3 3 2 3 5 3 2" xfId="16286"/>
    <cellStyle name="Вывод 2 3 3 2 3 5 4" xfId="9039"/>
    <cellStyle name="Вывод 2 3 3 2 3 5 4 2" xfId="17963"/>
    <cellStyle name="Вывод 2 3 3 2 3 5 5" xfId="11517"/>
    <cellStyle name="Вывод 2 3 3 2 3 5 6" xfId="10413"/>
    <cellStyle name="Вывод 2 3 3 2 3 6" xfId="5180"/>
    <cellStyle name="Вывод 2 3 3 2 3 6 2" xfId="14104"/>
    <cellStyle name="Вывод 2 3 3 2 3 7" xfId="6501"/>
    <cellStyle name="Вывод 2 3 3 2 3 7 2" xfId="15425"/>
    <cellStyle name="Вывод 2 3 3 2 3 8" xfId="8179"/>
    <cellStyle name="Вывод 2 3 3 2 3 8 2" xfId="17103"/>
    <cellStyle name="Вывод 2 3 3 2 3 9" xfId="10647"/>
    <cellStyle name="Вывод 2 3 3 2 4" xfId="1660"/>
    <cellStyle name="Вывод 2 3 3 2 4 2" xfId="2536"/>
    <cellStyle name="Вывод 2 3 3 2 4 2 2" xfId="5648"/>
    <cellStyle name="Вывод 2 3 3 2 4 2 2 2" xfId="14572"/>
    <cellStyle name="Вывод 2 3 3 2 4 2 3" xfId="7326"/>
    <cellStyle name="Вывод 2 3 3 2 4 2 3 2" xfId="16250"/>
    <cellStyle name="Вывод 2 3 3 2 4 2 4" xfId="9003"/>
    <cellStyle name="Вывод 2 3 3 2 4 2 4 2" xfId="17927"/>
    <cellStyle name="Вывод 2 3 3 2 4 2 5" xfId="11481"/>
    <cellStyle name="Вывод 2 3 3 2 4 2 6" xfId="9993"/>
    <cellStyle name="Вывод 2 3 3 2 4 3" xfId="4876"/>
    <cellStyle name="Вывод 2 3 3 2 4 3 2" xfId="13804"/>
    <cellStyle name="Вывод 2 3 3 2 4 4" xfId="6465"/>
    <cellStyle name="Вывод 2 3 3 2 4 4 2" xfId="15389"/>
    <cellStyle name="Вывод 2 3 3 2 4 5" xfId="8143"/>
    <cellStyle name="Вывод 2 3 3 2 4 5 2" xfId="17067"/>
    <cellStyle name="Вывод 2 3 3 2 4 6" xfId="10611"/>
    <cellStyle name="Вывод 2 3 3 2 4 7" xfId="19510"/>
    <cellStyle name="Вывод 2 3 3 2 5" xfId="1691"/>
    <cellStyle name="Вывод 2 3 3 2 5 2" xfId="2567"/>
    <cellStyle name="Вывод 2 3 3 2 5 2 2" xfId="5679"/>
    <cellStyle name="Вывод 2 3 3 2 5 2 2 2" xfId="14603"/>
    <cellStyle name="Вывод 2 3 3 2 5 2 3" xfId="7357"/>
    <cellStyle name="Вывод 2 3 3 2 5 2 3 2" xfId="16281"/>
    <cellStyle name="Вывод 2 3 3 2 5 2 4" xfId="9034"/>
    <cellStyle name="Вывод 2 3 3 2 5 2 4 2" xfId="17958"/>
    <cellStyle name="Вывод 2 3 3 2 5 2 5" xfId="11512"/>
    <cellStyle name="Вывод 2 3 3 2 5 2 6" xfId="10511"/>
    <cellStyle name="Вывод 2 3 3 2 5 3" xfId="4762"/>
    <cellStyle name="Вывод 2 3 3 2 5 3 2" xfId="13693"/>
    <cellStyle name="Вывод 2 3 3 2 5 4" xfId="6496"/>
    <cellStyle name="Вывод 2 3 3 2 5 4 2" xfId="15420"/>
    <cellStyle name="Вывод 2 3 3 2 5 5" xfId="8174"/>
    <cellStyle name="Вывод 2 3 3 2 5 5 2" xfId="17098"/>
    <cellStyle name="Вывод 2 3 3 2 5 6" xfId="10642"/>
    <cellStyle name="Вывод 2 3 3 2 5 7" xfId="19338"/>
    <cellStyle name="Вывод 2 3 3 2 6" xfId="1919"/>
    <cellStyle name="Вывод 2 3 3 2 6 2" xfId="2795"/>
    <cellStyle name="Вывод 2 3 3 2 6 2 2" xfId="5907"/>
    <cellStyle name="Вывод 2 3 3 2 6 2 2 2" xfId="14831"/>
    <cellStyle name="Вывод 2 3 3 2 6 2 3" xfId="7585"/>
    <cellStyle name="Вывод 2 3 3 2 6 2 3 2" xfId="16509"/>
    <cellStyle name="Вывод 2 3 3 2 6 2 4" xfId="9262"/>
    <cellStyle name="Вывод 2 3 3 2 6 2 4 2" xfId="18186"/>
    <cellStyle name="Вывод 2 3 3 2 6 2 5" xfId="11740"/>
    <cellStyle name="Вывод 2 3 3 2 6 2 6" xfId="10454"/>
    <cellStyle name="Вывод 2 3 3 2 6 3" xfId="4173"/>
    <cellStyle name="Вывод 2 3 3 2 6 3 2" xfId="13112"/>
    <cellStyle name="Вывод 2 3 3 2 6 4" xfId="6724"/>
    <cellStyle name="Вывод 2 3 3 2 6 4 2" xfId="15648"/>
    <cellStyle name="Вывод 2 3 3 2 6 5" xfId="8402"/>
    <cellStyle name="Вывод 2 3 3 2 6 5 2" xfId="17326"/>
    <cellStyle name="Вывод 2 3 3 2 6 6" xfId="10870"/>
    <cellStyle name="Вывод 2 3 3 2 6 7" xfId="18850"/>
    <cellStyle name="Вывод 2 3 3 2 7" xfId="1948"/>
    <cellStyle name="Вывод 2 3 3 2 7 2" xfId="2824"/>
    <cellStyle name="Вывод 2 3 3 2 7 2 2" xfId="5936"/>
    <cellStyle name="Вывод 2 3 3 2 7 2 2 2" xfId="14860"/>
    <cellStyle name="Вывод 2 3 3 2 7 2 3" xfId="7614"/>
    <cellStyle name="Вывод 2 3 3 2 7 2 3 2" xfId="16538"/>
    <cellStyle name="Вывод 2 3 3 2 7 2 4" xfId="9291"/>
    <cellStyle name="Вывод 2 3 3 2 7 2 4 2" xfId="18215"/>
    <cellStyle name="Вывод 2 3 3 2 7 2 5" xfId="11769"/>
    <cellStyle name="Вывод 2 3 3 2 7 2 6" xfId="10153"/>
    <cellStyle name="Вывод 2 3 3 2 7 3" xfId="3889"/>
    <cellStyle name="Вывод 2 3 3 2 7 3 2" xfId="12829"/>
    <cellStyle name="Вывод 2 3 3 2 7 4" xfId="6753"/>
    <cellStyle name="Вывод 2 3 3 2 7 4 2" xfId="15677"/>
    <cellStyle name="Вывод 2 3 3 2 7 5" xfId="8431"/>
    <cellStyle name="Вывод 2 3 3 2 7 5 2" xfId="17355"/>
    <cellStyle name="Вывод 2 3 3 2 7 6" xfId="10899"/>
    <cellStyle name="Вывод 2 3 3 2 7 7" xfId="18897"/>
    <cellStyle name="Вывод 2 3 3 2 8" xfId="1914"/>
    <cellStyle name="Вывод 2 3 3 2 8 2" xfId="2790"/>
    <cellStyle name="Вывод 2 3 3 2 8 2 2" xfId="5902"/>
    <cellStyle name="Вывод 2 3 3 2 8 2 2 2" xfId="14826"/>
    <cellStyle name="Вывод 2 3 3 2 8 2 3" xfId="7580"/>
    <cellStyle name="Вывод 2 3 3 2 8 2 3 2" xfId="16504"/>
    <cellStyle name="Вывод 2 3 3 2 8 2 4" xfId="9257"/>
    <cellStyle name="Вывод 2 3 3 2 8 2 4 2" xfId="18181"/>
    <cellStyle name="Вывод 2 3 3 2 8 2 5" xfId="11735"/>
    <cellStyle name="Вывод 2 3 3 2 8 2 6" xfId="10011"/>
    <cellStyle name="Вывод 2 3 3 2 8 3" xfId="3704"/>
    <cellStyle name="Вывод 2 3 3 2 8 3 2" xfId="12644"/>
    <cellStyle name="Вывод 2 3 3 2 8 4" xfId="6719"/>
    <cellStyle name="Вывод 2 3 3 2 8 4 2" xfId="15643"/>
    <cellStyle name="Вывод 2 3 3 2 8 5" xfId="8397"/>
    <cellStyle name="Вывод 2 3 3 2 8 5 2" xfId="17321"/>
    <cellStyle name="Вывод 2 3 3 2 8 6" xfId="10865"/>
    <cellStyle name="Вывод 2 3 3 2 8 7" xfId="19148"/>
    <cellStyle name="Вывод 2 3 3 2 9" xfId="1924"/>
    <cellStyle name="Вывод 2 3 3 2 9 2" xfId="2800"/>
    <cellStyle name="Вывод 2 3 3 2 9 2 2" xfId="5912"/>
    <cellStyle name="Вывод 2 3 3 2 9 2 2 2" xfId="14836"/>
    <cellStyle name="Вывод 2 3 3 2 9 2 3" xfId="7590"/>
    <cellStyle name="Вывод 2 3 3 2 9 2 3 2" xfId="16514"/>
    <cellStyle name="Вывод 2 3 3 2 9 2 4" xfId="9267"/>
    <cellStyle name="Вывод 2 3 3 2 9 2 4 2" xfId="18191"/>
    <cellStyle name="Вывод 2 3 3 2 9 2 5" xfId="11745"/>
    <cellStyle name="Вывод 2 3 3 2 9 2 6" xfId="10381"/>
    <cellStyle name="Вывод 2 3 3 2 9 3" xfId="4627"/>
    <cellStyle name="Вывод 2 3 3 2 9 3 2" xfId="13561"/>
    <cellStyle name="Вывод 2 3 3 2 9 4" xfId="6729"/>
    <cellStyle name="Вывод 2 3 3 2 9 4 2" xfId="15653"/>
    <cellStyle name="Вывод 2 3 3 2 9 5" xfId="8407"/>
    <cellStyle name="Вывод 2 3 3 2 9 5 2" xfId="17331"/>
    <cellStyle name="Вывод 2 3 3 2 9 6" xfId="10875"/>
    <cellStyle name="Вывод 2 3 3 2 9 7" xfId="19123"/>
    <cellStyle name="Вывод 2 3 4" xfId="743"/>
    <cellStyle name="Вывод 2 3 4 2" xfId="1038"/>
    <cellStyle name="Вывод 2 3 4 2 10" xfId="1992"/>
    <cellStyle name="Вывод 2 3 4 2 10 2" xfId="2868"/>
    <cellStyle name="Вывод 2 3 4 2 10 2 2" xfId="5980"/>
    <cellStyle name="Вывод 2 3 4 2 10 2 2 2" xfId="14904"/>
    <cellStyle name="Вывод 2 3 4 2 10 2 3" xfId="7658"/>
    <cellStyle name="Вывод 2 3 4 2 10 2 3 2" xfId="16582"/>
    <cellStyle name="Вывод 2 3 4 2 10 2 4" xfId="9335"/>
    <cellStyle name="Вывод 2 3 4 2 10 2 4 2" xfId="18259"/>
    <cellStyle name="Вывод 2 3 4 2 10 2 5" xfId="11813"/>
    <cellStyle name="Вывод 2 3 4 2 10 2 6" xfId="238"/>
    <cellStyle name="Вывод 2 3 4 2 10 3" xfId="4488"/>
    <cellStyle name="Вывод 2 3 4 2 10 3 2" xfId="13424"/>
    <cellStyle name="Вывод 2 3 4 2 10 4" xfId="6797"/>
    <cellStyle name="Вывод 2 3 4 2 10 4 2" xfId="15721"/>
    <cellStyle name="Вывод 2 3 4 2 10 5" xfId="8475"/>
    <cellStyle name="Вывод 2 3 4 2 10 5 2" xfId="17399"/>
    <cellStyle name="Вывод 2 3 4 2 10 6" xfId="10943"/>
    <cellStyle name="Вывод 2 3 4 2 10 7" xfId="19461"/>
    <cellStyle name="Вывод 2 3 4 2 11" xfId="2037"/>
    <cellStyle name="Вывод 2 3 4 2 11 2" xfId="2913"/>
    <cellStyle name="Вывод 2 3 4 2 11 2 2" xfId="6025"/>
    <cellStyle name="Вывод 2 3 4 2 11 2 2 2" xfId="14949"/>
    <cellStyle name="Вывод 2 3 4 2 11 2 3" xfId="7703"/>
    <cellStyle name="Вывод 2 3 4 2 11 2 3 2" xfId="16627"/>
    <cellStyle name="Вывод 2 3 4 2 11 2 4" xfId="9380"/>
    <cellStyle name="Вывод 2 3 4 2 11 2 4 2" xfId="18304"/>
    <cellStyle name="Вывод 2 3 4 2 11 2 5" xfId="11858"/>
    <cellStyle name="Вывод 2 3 4 2 11 2 6" xfId="10052"/>
    <cellStyle name="Вывод 2 3 4 2 11 3" xfId="3620"/>
    <cellStyle name="Вывод 2 3 4 2 11 3 2" xfId="12562"/>
    <cellStyle name="Вывод 2 3 4 2 11 4" xfId="6842"/>
    <cellStyle name="Вывод 2 3 4 2 11 4 2" xfId="15766"/>
    <cellStyle name="Вывод 2 3 4 2 11 5" xfId="8520"/>
    <cellStyle name="Вывод 2 3 4 2 11 5 2" xfId="17444"/>
    <cellStyle name="Вывод 2 3 4 2 11 6" xfId="10988"/>
    <cellStyle name="Вывод 2 3 4 2 11 7" xfId="18962"/>
    <cellStyle name="Вывод 2 3 4 2 12" xfId="2362"/>
    <cellStyle name="Вывод 2 3 4 2 12 2" xfId="3224"/>
    <cellStyle name="Вывод 2 3 4 2 12 2 2" xfId="6336"/>
    <cellStyle name="Вывод 2 3 4 2 12 2 2 2" xfId="15260"/>
    <cellStyle name="Вывод 2 3 4 2 12 2 3" xfId="8014"/>
    <cellStyle name="Вывод 2 3 4 2 12 2 3 2" xfId="16938"/>
    <cellStyle name="Вывод 2 3 4 2 12 2 4" xfId="9691"/>
    <cellStyle name="Вывод 2 3 4 2 12 2 4 2" xfId="18615"/>
    <cellStyle name="Вывод 2 3 4 2 12 2 5" xfId="12169"/>
    <cellStyle name="Вывод 2 3 4 2 12 2 6" xfId="10315"/>
    <cellStyle name="Вывод 2 3 4 2 12 3" xfId="5476"/>
    <cellStyle name="Вывод 2 3 4 2 12 3 2" xfId="14400"/>
    <cellStyle name="Вывод 2 3 4 2 12 4" xfId="7154"/>
    <cellStyle name="Вывод 2 3 4 2 12 4 2" xfId="16078"/>
    <cellStyle name="Вывод 2 3 4 2 12 5" xfId="8831"/>
    <cellStyle name="Вывод 2 3 4 2 12 5 2" xfId="17755"/>
    <cellStyle name="Вывод 2 3 4 2 12 6" xfId="11308"/>
    <cellStyle name="Вывод 2 3 4 2 12 7" xfId="18828"/>
    <cellStyle name="Вывод 2 3 4 2 13" xfId="2327"/>
    <cellStyle name="Вывод 2 3 4 2 13 2" xfId="3196"/>
    <cellStyle name="Вывод 2 3 4 2 13 2 2" xfId="6308"/>
    <cellStyle name="Вывод 2 3 4 2 13 2 2 2" xfId="15232"/>
    <cellStyle name="Вывод 2 3 4 2 13 2 3" xfId="7986"/>
    <cellStyle name="Вывод 2 3 4 2 13 2 3 2" xfId="16910"/>
    <cellStyle name="Вывод 2 3 4 2 13 2 4" xfId="9663"/>
    <cellStyle name="Вывод 2 3 4 2 13 2 4 2" xfId="18587"/>
    <cellStyle name="Вывод 2 3 4 2 13 2 5" xfId="12141"/>
    <cellStyle name="Вывод 2 3 4 2 13 2 6" xfId="10267"/>
    <cellStyle name="Вывод 2 3 4 2 13 3" xfId="5448"/>
    <cellStyle name="Вывод 2 3 4 2 13 3 2" xfId="14372"/>
    <cellStyle name="Вывод 2 3 4 2 13 4" xfId="7126"/>
    <cellStyle name="Вывод 2 3 4 2 13 4 2" xfId="16050"/>
    <cellStyle name="Вывод 2 3 4 2 13 5" xfId="8803"/>
    <cellStyle name="Вывод 2 3 4 2 13 5 2" xfId="17727"/>
    <cellStyle name="Вывод 2 3 4 2 13 6" xfId="11276"/>
    <cellStyle name="Вывод 2 3 4 2 13 7" xfId="19047"/>
    <cellStyle name="Вывод 2 3 4 2 14" xfId="2462"/>
    <cellStyle name="Вывод 2 3 4 2 14 2" xfId="3298"/>
    <cellStyle name="Вывод 2 3 4 2 14 2 2" xfId="6410"/>
    <cellStyle name="Вывод 2 3 4 2 14 2 2 2" xfId="15334"/>
    <cellStyle name="Вывод 2 3 4 2 14 2 3" xfId="8088"/>
    <cellStyle name="Вывод 2 3 4 2 14 2 3 2" xfId="17012"/>
    <cellStyle name="Вывод 2 3 4 2 14 2 4" xfId="9765"/>
    <cellStyle name="Вывод 2 3 4 2 14 2 4 2" xfId="18689"/>
    <cellStyle name="Вывод 2 3 4 2 14 2 5" xfId="12243"/>
    <cellStyle name="Вывод 2 3 4 2 14 2 6" xfId="19701"/>
    <cellStyle name="Вывод 2 3 4 2 14 3" xfId="5574"/>
    <cellStyle name="Вывод 2 3 4 2 14 3 2" xfId="14498"/>
    <cellStyle name="Вывод 2 3 4 2 14 4" xfId="7252"/>
    <cellStyle name="Вывод 2 3 4 2 14 4 2" xfId="16176"/>
    <cellStyle name="Вывод 2 3 4 2 14 5" xfId="8929"/>
    <cellStyle name="Вывод 2 3 4 2 14 5 2" xfId="17853"/>
    <cellStyle name="Вывод 2 3 4 2 14 6" xfId="11407"/>
    <cellStyle name="Вывод 2 3 4 2 14 7" xfId="19682"/>
    <cellStyle name="Вывод 2 3 4 2 15" xfId="2415"/>
    <cellStyle name="Вывод 2 3 4 2 15 2" xfId="5527"/>
    <cellStyle name="Вывод 2 3 4 2 15 2 2" xfId="14451"/>
    <cellStyle name="Вывод 2 3 4 2 15 3" xfId="7205"/>
    <cellStyle name="Вывод 2 3 4 2 15 3 2" xfId="16129"/>
    <cellStyle name="Вывод 2 3 4 2 15 4" xfId="8882"/>
    <cellStyle name="Вывод 2 3 4 2 15 4 2" xfId="17806"/>
    <cellStyle name="Вывод 2 3 4 2 15 5" xfId="11360"/>
    <cellStyle name="Вывод 2 3 4 2 15 6" xfId="19618"/>
    <cellStyle name="Вывод 2 3 4 2 16" xfId="3341"/>
    <cellStyle name="Вывод 2 3 4 2 16 2" xfId="12286"/>
    <cellStyle name="Вывод 2 3 4 2 17" xfId="4825"/>
    <cellStyle name="Вывод 2 3 4 2 17 2" xfId="13754"/>
    <cellStyle name="Вывод 2 3 4 2 18" xfId="4903"/>
    <cellStyle name="Вывод 2 3 4 2 18 2" xfId="13831"/>
    <cellStyle name="Вывод 2 3 4 2 19" xfId="3994"/>
    <cellStyle name="Вывод 2 3 4 2 19 2" xfId="12934"/>
    <cellStyle name="Вывод 2 3 4 2 2" xfId="1726"/>
    <cellStyle name="Вывод 2 3 4 2 2 10" xfId="19149"/>
    <cellStyle name="Вывод 2 3 4 2 2 2" xfId="2099"/>
    <cellStyle name="Вывод 2 3 4 2 2 2 2" xfId="2975"/>
    <cellStyle name="Вывод 2 3 4 2 2 2 2 2" xfId="6087"/>
    <cellStyle name="Вывод 2 3 4 2 2 2 2 2 2" xfId="15011"/>
    <cellStyle name="Вывод 2 3 4 2 2 2 2 3" xfId="7765"/>
    <cellStyle name="Вывод 2 3 4 2 2 2 2 3 2" xfId="16689"/>
    <cellStyle name="Вывод 2 3 4 2 2 2 2 4" xfId="9442"/>
    <cellStyle name="Вывод 2 3 4 2 2 2 2 4 2" xfId="18366"/>
    <cellStyle name="Вывод 2 3 4 2 2 2 2 5" xfId="11920"/>
    <cellStyle name="Вывод 2 3 4 2 2 2 2 6" xfId="10245"/>
    <cellStyle name="Вывод 2 3 4 2 2 2 3" xfId="5225"/>
    <cellStyle name="Вывод 2 3 4 2 2 2 3 2" xfId="14149"/>
    <cellStyle name="Вывод 2 3 4 2 2 2 4" xfId="6904"/>
    <cellStyle name="Вывод 2 3 4 2 2 2 4 2" xfId="15828"/>
    <cellStyle name="Вывод 2 3 4 2 2 2 5" xfId="8582"/>
    <cellStyle name="Вывод 2 3 4 2 2 2 5 2" xfId="17506"/>
    <cellStyle name="Вывод 2 3 4 2 2 2 6" xfId="11050"/>
    <cellStyle name="Вывод 2 3 4 2 2 2 7" xfId="19015"/>
    <cellStyle name="Вывод 2 3 4 2 2 3" xfId="2185"/>
    <cellStyle name="Вывод 2 3 4 2 2 3 2" xfId="3061"/>
    <cellStyle name="Вывод 2 3 4 2 2 3 2 2" xfId="6173"/>
    <cellStyle name="Вывод 2 3 4 2 2 3 2 2 2" xfId="15097"/>
    <cellStyle name="Вывод 2 3 4 2 2 3 2 3" xfId="7851"/>
    <cellStyle name="Вывод 2 3 4 2 2 3 2 3 2" xfId="16775"/>
    <cellStyle name="Вывод 2 3 4 2 2 3 2 4" xfId="9528"/>
    <cellStyle name="Вывод 2 3 4 2 2 3 2 4 2" xfId="18452"/>
    <cellStyle name="Вывод 2 3 4 2 2 3 2 5" xfId="12006"/>
    <cellStyle name="Вывод 2 3 4 2 2 3 2 6" xfId="10348"/>
    <cellStyle name="Вывод 2 3 4 2 2 3 3" xfId="5311"/>
    <cellStyle name="Вывод 2 3 4 2 2 3 3 2" xfId="14235"/>
    <cellStyle name="Вывод 2 3 4 2 2 3 4" xfId="6990"/>
    <cellStyle name="Вывод 2 3 4 2 2 3 4 2" xfId="15914"/>
    <cellStyle name="Вывод 2 3 4 2 2 3 5" xfId="8668"/>
    <cellStyle name="Вывод 2 3 4 2 2 3 5 2" xfId="17592"/>
    <cellStyle name="Вывод 2 3 4 2 2 3 6" xfId="11136"/>
    <cellStyle name="Вывод 2 3 4 2 2 3 7" xfId="19340"/>
    <cellStyle name="Вывод 2 3 4 2 2 4" xfId="2271"/>
    <cellStyle name="Вывод 2 3 4 2 2 4 2" xfId="3147"/>
    <cellStyle name="Вывод 2 3 4 2 2 4 2 2" xfId="6259"/>
    <cellStyle name="Вывод 2 3 4 2 2 4 2 2 2" xfId="15183"/>
    <cellStyle name="Вывод 2 3 4 2 2 4 2 3" xfId="7937"/>
    <cellStyle name="Вывод 2 3 4 2 2 4 2 3 2" xfId="16861"/>
    <cellStyle name="Вывод 2 3 4 2 2 4 2 4" xfId="9614"/>
    <cellStyle name="Вывод 2 3 4 2 2 4 2 4 2" xfId="18538"/>
    <cellStyle name="Вывод 2 3 4 2 2 4 2 5" xfId="12092"/>
    <cellStyle name="Вывод 2 3 4 2 2 4 2 6" xfId="13836"/>
    <cellStyle name="Вывод 2 3 4 2 2 4 3" xfId="5397"/>
    <cellStyle name="Вывод 2 3 4 2 2 4 3 2" xfId="14321"/>
    <cellStyle name="Вывод 2 3 4 2 2 4 4" xfId="7076"/>
    <cellStyle name="Вывод 2 3 4 2 2 4 4 2" xfId="16000"/>
    <cellStyle name="Вывод 2 3 4 2 2 4 5" xfId="8754"/>
    <cellStyle name="Вывод 2 3 4 2 2 4 5 2" xfId="17678"/>
    <cellStyle name="Вывод 2 3 4 2 2 4 6" xfId="11222"/>
    <cellStyle name="Вывод 2 3 4 2 2 4 7" xfId="9955"/>
    <cellStyle name="Вывод 2 3 4 2 2 5" xfId="2602"/>
    <cellStyle name="Вывод 2 3 4 2 2 5 2" xfId="5714"/>
    <cellStyle name="Вывод 2 3 4 2 2 5 2 2" xfId="14638"/>
    <cellStyle name="Вывод 2 3 4 2 2 5 3" xfId="7392"/>
    <cellStyle name="Вывод 2 3 4 2 2 5 3 2" xfId="16316"/>
    <cellStyle name="Вывод 2 3 4 2 2 5 4" xfId="9069"/>
    <cellStyle name="Вывод 2 3 4 2 2 5 4 2" xfId="17993"/>
    <cellStyle name="Вывод 2 3 4 2 2 5 5" xfId="11547"/>
    <cellStyle name="Вывод 2 3 4 2 2 5 6" xfId="12304"/>
    <cellStyle name="Вывод 2 3 4 2 2 6" xfId="4189"/>
    <cellStyle name="Вывод 2 3 4 2 2 6 2" xfId="13128"/>
    <cellStyle name="Вывод 2 3 4 2 2 7" xfId="6531"/>
    <cellStyle name="Вывод 2 3 4 2 2 7 2" xfId="15455"/>
    <cellStyle name="Вывод 2 3 4 2 2 8" xfId="8209"/>
    <cellStyle name="Вывод 2 3 4 2 2 8 2" xfId="17133"/>
    <cellStyle name="Вывод 2 3 4 2 2 9" xfId="10677"/>
    <cellStyle name="Вывод 2 3 4 2 20" xfId="9808"/>
    <cellStyle name="Вывод 2 3 4 2 20 2" xfId="18732"/>
    <cellStyle name="Вывод 2 3 4 2 21" xfId="10292"/>
    <cellStyle name="Вывод 2 3 4 2 22" xfId="13890"/>
    <cellStyle name="Вывод 2 3 4 2 3" xfId="1769"/>
    <cellStyle name="Вывод 2 3 4 2 3 10" xfId="19297"/>
    <cellStyle name="Вывод 2 3 4 2 3 2" xfId="2091"/>
    <cellStyle name="Вывод 2 3 4 2 3 2 2" xfId="2967"/>
    <cellStyle name="Вывод 2 3 4 2 3 2 2 2" xfId="6079"/>
    <cellStyle name="Вывод 2 3 4 2 3 2 2 2 2" xfId="15003"/>
    <cellStyle name="Вывод 2 3 4 2 3 2 2 3" xfId="7757"/>
    <cellStyle name="Вывод 2 3 4 2 3 2 2 3 2" xfId="16681"/>
    <cellStyle name="Вывод 2 3 4 2 3 2 2 4" xfId="9434"/>
    <cellStyle name="Вывод 2 3 4 2 3 2 2 4 2" xfId="18358"/>
    <cellStyle name="Вывод 2 3 4 2 3 2 2 5" xfId="11912"/>
    <cellStyle name="Вывод 2 3 4 2 3 2 2 6" xfId="10463"/>
    <cellStyle name="Вывод 2 3 4 2 3 2 3" xfId="5217"/>
    <cellStyle name="Вывод 2 3 4 2 3 2 3 2" xfId="14141"/>
    <cellStyle name="Вывод 2 3 4 2 3 2 4" xfId="6896"/>
    <cellStyle name="Вывод 2 3 4 2 3 2 4 2" xfId="15820"/>
    <cellStyle name="Вывод 2 3 4 2 3 2 5" xfId="8574"/>
    <cellStyle name="Вывод 2 3 4 2 3 2 5 2" xfId="17498"/>
    <cellStyle name="Вывод 2 3 4 2 3 2 6" xfId="11042"/>
    <cellStyle name="Вывод 2 3 4 2 3 2 7" xfId="19267"/>
    <cellStyle name="Вывод 2 3 4 2 3 3" xfId="2177"/>
    <cellStyle name="Вывод 2 3 4 2 3 3 2" xfId="3053"/>
    <cellStyle name="Вывод 2 3 4 2 3 3 2 2" xfId="6165"/>
    <cellStyle name="Вывод 2 3 4 2 3 3 2 2 2" xfId="15089"/>
    <cellStyle name="Вывод 2 3 4 2 3 3 2 3" xfId="7843"/>
    <cellStyle name="Вывод 2 3 4 2 3 3 2 3 2" xfId="16767"/>
    <cellStyle name="Вывод 2 3 4 2 3 3 2 4" xfId="9520"/>
    <cellStyle name="Вывод 2 3 4 2 3 3 2 4 2" xfId="18444"/>
    <cellStyle name="Вывод 2 3 4 2 3 3 2 5" xfId="11998"/>
    <cellStyle name="Вывод 2 3 4 2 3 3 2 6" xfId="10111"/>
    <cellStyle name="Вывод 2 3 4 2 3 3 3" xfId="5303"/>
    <cellStyle name="Вывод 2 3 4 2 3 3 3 2" xfId="14227"/>
    <cellStyle name="Вывод 2 3 4 2 3 3 4" xfId="6982"/>
    <cellStyle name="Вывод 2 3 4 2 3 3 4 2" xfId="15906"/>
    <cellStyle name="Вывод 2 3 4 2 3 3 5" xfId="8660"/>
    <cellStyle name="Вывод 2 3 4 2 3 3 5 2" xfId="17584"/>
    <cellStyle name="Вывод 2 3 4 2 3 3 6" xfId="11128"/>
    <cellStyle name="Вывод 2 3 4 2 3 3 7" xfId="19363"/>
    <cellStyle name="Вывод 2 3 4 2 3 4" xfId="2263"/>
    <cellStyle name="Вывод 2 3 4 2 3 4 2" xfId="3139"/>
    <cellStyle name="Вывод 2 3 4 2 3 4 2 2" xfId="6251"/>
    <cellStyle name="Вывод 2 3 4 2 3 4 2 2 2" xfId="15175"/>
    <cellStyle name="Вывод 2 3 4 2 3 4 2 3" xfId="7929"/>
    <cellStyle name="Вывод 2 3 4 2 3 4 2 3 2" xfId="16853"/>
    <cellStyle name="Вывод 2 3 4 2 3 4 2 4" xfId="9606"/>
    <cellStyle name="Вывод 2 3 4 2 3 4 2 4 2" xfId="18530"/>
    <cellStyle name="Вывод 2 3 4 2 3 4 2 5" xfId="12084"/>
    <cellStyle name="Вывод 2 3 4 2 3 4 2 6" xfId="18791"/>
    <cellStyle name="Вывод 2 3 4 2 3 4 3" xfId="5389"/>
    <cellStyle name="Вывод 2 3 4 2 3 4 3 2" xfId="14313"/>
    <cellStyle name="Вывод 2 3 4 2 3 4 4" xfId="7068"/>
    <cellStyle name="Вывод 2 3 4 2 3 4 4 2" xfId="15992"/>
    <cellStyle name="Вывод 2 3 4 2 3 4 5" xfId="8746"/>
    <cellStyle name="Вывод 2 3 4 2 3 4 5 2" xfId="17670"/>
    <cellStyle name="Вывод 2 3 4 2 3 4 6" xfId="11214"/>
    <cellStyle name="Вывод 2 3 4 2 3 4 7" xfId="19292"/>
    <cellStyle name="Вывод 2 3 4 2 3 5" xfId="2645"/>
    <cellStyle name="Вывод 2 3 4 2 3 5 2" xfId="5757"/>
    <cellStyle name="Вывод 2 3 4 2 3 5 2 2" xfId="14681"/>
    <cellStyle name="Вывод 2 3 4 2 3 5 3" xfId="7435"/>
    <cellStyle name="Вывод 2 3 4 2 3 5 3 2" xfId="16359"/>
    <cellStyle name="Вывод 2 3 4 2 3 5 4" xfId="9112"/>
    <cellStyle name="Вывод 2 3 4 2 3 5 4 2" xfId="18036"/>
    <cellStyle name="Вывод 2 3 4 2 3 5 5" xfId="11590"/>
    <cellStyle name="Вывод 2 3 4 2 3 5 6" xfId="18751"/>
    <cellStyle name="Вывод 2 3 4 2 3 6" xfId="3503"/>
    <cellStyle name="Вывод 2 3 4 2 3 6 2" xfId="12446"/>
    <cellStyle name="Вывод 2 3 4 2 3 7" xfId="6574"/>
    <cellStyle name="Вывод 2 3 4 2 3 7 2" xfId="15498"/>
    <cellStyle name="Вывод 2 3 4 2 3 8" xfId="8252"/>
    <cellStyle name="Вывод 2 3 4 2 3 8 2" xfId="17176"/>
    <cellStyle name="Вывод 2 3 4 2 3 9" xfId="10720"/>
    <cellStyle name="Вывод 2 3 4 2 4" xfId="1721"/>
    <cellStyle name="Вывод 2 3 4 2 4 2" xfId="2597"/>
    <cellStyle name="Вывод 2 3 4 2 4 2 2" xfId="5709"/>
    <cellStyle name="Вывод 2 3 4 2 4 2 2 2" xfId="14633"/>
    <cellStyle name="Вывод 2 3 4 2 4 2 3" xfId="7387"/>
    <cellStyle name="Вывод 2 3 4 2 4 2 3 2" xfId="16311"/>
    <cellStyle name="Вывод 2 3 4 2 4 2 4" xfId="9064"/>
    <cellStyle name="Вывод 2 3 4 2 4 2 4 2" xfId="17988"/>
    <cellStyle name="Вывод 2 3 4 2 4 2 5" xfId="11542"/>
    <cellStyle name="Вывод 2 3 4 2 4 2 6" xfId="10562"/>
    <cellStyle name="Вывод 2 3 4 2 4 3" xfId="4053"/>
    <cellStyle name="Вывод 2 3 4 2 4 3 2" xfId="12993"/>
    <cellStyle name="Вывод 2 3 4 2 4 4" xfId="6526"/>
    <cellStyle name="Вывод 2 3 4 2 4 4 2" xfId="15450"/>
    <cellStyle name="Вывод 2 3 4 2 4 5" xfId="8204"/>
    <cellStyle name="Вывод 2 3 4 2 4 5 2" xfId="17128"/>
    <cellStyle name="Вывод 2 3 4 2 4 6" xfId="10672"/>
    <cellStyle name="Вывод 2 3 4 2 4 7" xfId="18861"/>
    <cellStyle name="Вывод 2 3 4 2 5" xfId="1628"/>
    <cellStyle name="Вывод 2 3 4 2 5 2" xfId="2504"/>
    <cellStyle name="Вывод 2 3 4 2 5 2 2" xfId="5616"/>
    <cellStyle name="Вывод 2 3 4 2 5 2 2 2" xfId="14540"/>
    <cellStyle name="Вывод 2 3 4 2 5 2 3" xfId="7294"/>
    <cellStyle name="Вывод 2 3 4 2 5 2 3 2" xfId="16218"/>
    <cellStyle name="Вывод 2 3 4 2 5 2 4" xfId="8971"/>
    <cellStyle name="Вывод 2 3 4 2 5 2 4 2" xfId="17895"/>
    <cellStyle name="Вывод 2 3 4 2 5 2 5" xfId="11449"/>
    <cellStyle name="Вывод 2 3 4 2 5 2 6" xfId="19454"/>
    <cellStyle name="Вывод 2 3 4 2 5 3" xfId="4917"/>
    <cellStyle name="Вывод 2 3 4 2 5 3 2" xfId="13845"/>
    <cellStyle name="Вывод 2 3 4 2 5 4" xfId="6433"/>
    <cellStyle name="Вывод 2 3 4 2 5 4 2" xfId="15357"/>
    <cellStyle name="Вывод 2 3 4 2 5 5" xfId="8111"/>
    <cellStyle name="Вывод 2 3 4 2 5 5 2" xfId="17035"/>
    <cellStyle name="Вывод 2 3 4 2 5 6" xfId="10579"/>
    <cellStyle name="Вывод 2 3 4 2 5 7" xfId="19347"/>
    <cellStyle name="Вывод 2 3 4 2 6" xfId="1937"/>
    <cellStyle name="Вывод 2 3 4 2 6 2" xfId="2813"/>
    <cellStyle name="Вывод 2 3 4 2 6 2 2" xfId="5925"/>
    <cellStyle name="Вывод 2 3 4 2 6 2 2 2" xfId="14849"/>
    <cellStyle name="Вывод 2 3 4 2 6 2 3" xfId="7603"/>
    <cellStyle name="Вывод 2 3 4 2 6 2 3 2" xfId="16527"/>
    <cellStyle name="Вывод 2 3 4 2 6 2 4" xfId="9280"/>
    <cellStyle name="Вывод 2 3 4 2 6 2 4 2" xfId="18204"/>
    <cellStyle name="Вывод 2 3 4 2 6 2 5" xfId="11758"/>
    <cellStyle name="Вывод 2 3 4 2 6 2 6" xfId="10283"/>
    <cellStyle name="Вывод 2 3 4 2 6 3" xfId="4042"/>
    <cellStyle name="Вывод 2 3 4 2 6 3 2" xfId="12982"/>
    <cellStyle name="Вывод 2 3 4 2 6 4" xfId="6742"/>
    <cellStyle name="Вывод 2 3 4 2 6 4 2" xfId="15666"/>
    <cellStyle name="Вывод 2 3 4 2 6 5" xfId="8420"/>
    <cellStyle name="Вывод 2 3 4 2 6 5 2" xfId="17344"/>
    <cellStyle name="Вывод 2 3 4 2 6 6" xfId="10888"/>
    <cellStyle name="Вывод 2 3 4 2 6 7" xfId="19474"/>
    <cellStyle name="Вывод 2 3 4 2 7" xfId="1906"/>
    <cellStyle name="Вывод 2 3 4 2 7 2" xfId="2782"/>
    <cellStyle name="Вывод 2 3 4 2 7 2 2" xfId="5894"/>
    <cellStyle name="Вывод 2 3 4 2 7 2 2 2" xfId="14818"/>
    <cellStyle name="Вывод 2 3 4 2 7 2 3" xfId="7572"/>
    <cellStyle name="Вывод 2 3 4 2 7 2 3 2" xfId="16496"/>
    <cellStyle name="Вывод 2 3 4 2 7 2 4" xfId="9249"/>
    <cellStyle name="Вывод 2 3 4 2 7 2 4 2" xfId="18173"/>
    <cellStyle name="Вывод 2 3 4 2 7 2 5" xfId="11727"/>
    <cellStyle name="Вывод 2 3 4 2 7 2 6" xfId="10383"/>
    <cellStyle name="Вывод 2 3 4 2 7 3" xfId="4519"/>
    <cellStyle name="Вывод 2 3 4 2 7 3 2" xfId="13454"/>
    <cellStyle name="Вывод 2 3 4 2 7 4" xfId="6711"/>
    <cellStyle name="Вывод 2 3 4 2 7 4 2" xfId="15635"/>
    <cellStyle name="Вывод 2 3 4 2 7 5" xfId="8389"/>
    <cellStyle name="Вывод 2 3 4 2 7 5 2" xfId="17313"/>
    <cellStyle name="Вывод 2 3 4 2 7 6" xfId="10857"/>
    <cellStyle name="Вывод 2 3 4 2 7 7" xfId="19431"/>
    <cellStyle name="Вывод 2 3 4 2 8" xfId="1950"/>
    <cellStyle name="Вывод 2 3 4 2 8 2" xfId="2826"/>
    <cellStyle name="Вывод 2 3 4 2 8 2 2" xfId="5938"/>
    <cellStyle name="Вывод 2 3 4 2 8 2 2 2" xfId="14862"/>
    <cellStyle name="Вывод 2 3 4 2 8 2 3" xfId="7616"/>
    <cellStyle name="Вывод 2 3 4 2 8 2 3 2" xfId="16540"/>
    <cellStyle name="Вывод 2 3 4 2 8 2 4" xfId="9293"/>
    <cellStyle name="Вывод 2 3 4 2 8 2 4 2" xfId="18217"/>
    <cellStyle name="Вывод 2 3 4 2 8 2 5" xfId="11771"/>
    <cellStyle name="Вывод 2 3 4 2 8 2 6" xfId="9951"/>
    <cellStyle name="Вывод 2 3 4 2 8 3" xfId="4947"/>
    <cellStyle name="Вывод 2 3 4 2 8 3 2" xfId="13875"/>
    <cellStyle name="Вывод 2 3 4 2 8 4" xfId="6755"/>
    <cellStyle name="Вывод 2 3 4 2 8 4 2" xfId="15679"/>
    <cellStyle name="Вывод 2 3 4 2 8 5" xfId="8433"/>
    <cellStyle name="Вывод 2 3 4 2 8 5 2" xfId="17357"/>
    <cellStyle name="Вывод 2 3 4 2 8 6" xfId="10901"/>
    <cellStyle name="Вывод 2 3 4 2 8 7" xfId="19606"/>
    <cellStyle name="Вывод 2 3 4 2 9" xfId="1798"/>
    <cellStyle name="Вывод 2 3 4 2 9 2" xfId="2674"/>
    <cellStyle name="Вывод 2 3 4 2 9 2 2" xfId="5786"/>
    <cellStyle name="Вывод 2 3 4 2 9 2 2 2" xfId="14710"/>
    <cellStyle name="Вывод 2 3 4 2 9 2 3" xfId="7464"/>
    <cellStyle name="Вывод 2 3 4 2 9 2 3 2" xfId="16388"/>
    <cellStyle name="Вывод 2 3 4 2 9 2 4" xfId="9141"/>
    <cellStyle name="Вывод 2 3 4 2 9 2 4 2" xfId="18065"/>
    <cellStyle name="Вывод 2 3 4 2 9 2 5" xfId="11619"/>
    <cellStyle name="Вывод 2 3 4 2 9 2 6" xfId="10024"/>
    <cellStyle name="Вывод 2 3 4 2 9 3" xfId="3565"/>
    <cellStyle name="Вывод 2 3 4 2 9 3 2" xfId="12507"/>
    <cellStyle name="Вывод 2 3 4 2 9 4" xfId="6603"/>
    <cellStyle name="Вывод 2 3 4 2 9 4 2" xfId="15527"/>
    <cellStyle name="Вывод 2 3 4 2 9 5" xfId="8281"/>
    <cellStyle name="Вывод 2 3 4 2 9 5 2" xfId="17205"/>
    <cellStyle name="Вывод 2 3 4 2 9 6" xfId="10749"/>
    <cellStyle name="Вывод 2 3 4 2 9 7" xfId="19638"/>
    <cellStyle name="Вывод 2 3 5" xfId="1640"/>
    <cellStyle name="Вывод 2 3 5 10" xfId="19182"/>
    <cellStyle name="Вывод 2 3 5 2" xfId="2063"/>
    <cellStyle name="Вывод 2 3 5 2 2" xfId="2939"/>
    <cellStyle name="Вывод 2 3 5 2 2 2" xfId="6051"/>
    <cellStyle name="Вывод 2 3 5 2 2 2 2" xfId="14975"/>
    <cellStyle name="Вывод 2 3 5 2 2 3" xfId="7729"/>
    <cellStyle name="Вывод 2 3 5 2 2 3 2" xfId="16653"/>
    <cellStyle name="Вывод 2 3 5 2 2 4" xfId="9406"/>
    <cellStyle name="Вывод 2 3 5 2 2 4 2" xfId="18330"/>
    <cellStyle name="Вывод 2 3 5 2 2 5" xfId="11884"/>
    <cellStyle name="Вывод 2 3 5 2 2 6" xfId="10188"/>
    <cellStyle name="Вывод 2 3 5 2 3" xfId="3673"/>
    <cellStyle name="Вывод 2 3 5 2 3 2" xfId="12614"/>
    <cellStyle name="Вывод 2 3 5 2 4" xfId="6868"/>
    <cellStyle name="Вывод 2 3 5 2 4 2" xfId="15792"/>
    <cellStyle name="Вывод 2 3 5 2 5" xfId="8546"/>
    <cellStyle name="Вывод 2 3 5 2 5 2" xfId="17470"/>
    <cellStyle name="Вывод 2 3 5 2 6" xfId="11014"/>
    <cellStyle name="Вывод 2 3 5 2 7" xfId="19428"/>
    <cellStyle name="Вывод 2 3 5 3" xfId="2149"/>
    <cellStyle name="Вывод 2 3 5 3 2" xfId="3025"/>
    <cellStyle name="Вывод 2 3 5 3 2 2" xfId="6137"/>
    <cellStyle name="Вывод 2 3 5 3 2 2 2" xfId="15061"/>
    <cellStyle name="Вывод 2 3 5 3 2 3" xfId="7815"/>
    <cellStyle name="Вывод 2 3 5 3 2 3 2" xfId="16739"/>
    <cellStyle name="Вывод 2 3 5 3 2 4" xfId="9492"/>
    <cellStyle name="Вывод 2 3 5 3 2 4 2" xfId="18416"/>
    <cellStyle name="Вывод 2 3 5 3 2 5" xfId="11970"/>
    <cellStyle name="Вывод 2 3 5 3 2 6" xfId="10515"/>
    <cellStyle name="Вывод 2 3 5 3 3" xfId="5275"/>
    <cellStyle name="Вывод 2 3 5 3 3 2" xfId="14199"/>
    <cellStyle name="Вывод 2 3 5 3 4" xfId="6954"/>
    <cellStyle name="Вывод 2 3 5 3 4 2" xfId="15878"/>
    <cellStyle name="Вывод 2 3 5 3 5" xfId="8632"/>
    <cellStyle name="Вывод 2 3 5 3 5 2" xfId="17556"/>
    <cellStyle name="Вывод 2 3 5 3 6" xfId="11100"/>
    <cellStyle name="Вывод 2 3 5 3 7" xfId="19321"/>
    <cellStyle name="Вывод 2 3 5 4" xfId="2235"/>
    <cellStyle name="Вывод 2 3 5 4 2" xfId="3111"/>
    <cellStyle name="Вывод 2 3 5 4 2 2" xfId="6223"/>
    <cellStyle name="Вывод 2 3 5 4 2 2 2" xfId="15147"/>
    <cellStyle name="Вывод 2 3 5 4 2 3" xfId="7901"/>
    <cellStyle name="Вывод 2 3 5 4 2 3 2" xfId="16825"/>
    <cellStyle name="Вывод 2 3 5 4 2 4" xfId="9578"/>
    <cellStyle name="Вывод 2 3 5 4 2 4 2" xfId="18502"/>
    <cellStyle name="Вывод 2 3 5 4 2 5" xfId="12056"/>
    <cellStyle name="Вывод 2 3 5 4 2 6" xfId="10220"/>
    <cellStyle name="Вывод 2 3 5 4 3" xfId="5361"/>
    <cellStyle name="Вывод 2 3 5 4 3 2" xfId="14285"/>
    <cellStyle name="Вывод 2 3 5 4 4" xfId="7040"/>
    <cellStyle name="Вывод 2 3 5 4 4 2" xfId="15964"/>
    <cellStyle name="Вывод 2 3 5 4 5" xfId="8718"/>
    <cellStyle name="Вывод 2 3 5 4 5 2" xfId="17642"/>
    <cellStyle name="Вывод 2 3 5 4 6" xfId="11186"/>
    <cellStyle name="Вывод 2 3 5 4 7" xfId="19697"/>
    <cellStyle name="Вывод 2 3 5 5" xfId="2516"/>
    <cellStyle name="Вывод 2 3 5 5 2" xfId="5628"/>
    <cellStyle name="Вывод 2 3 5 5 2 2" xfId="14552"/>
    <cellStyle name="Вывод 2 3 5 5 3" xfId="7306"/>
    <cellStyle name="Вывод 2 3 5 5 3 2" xfId="16230"/>
    <cellStyle name="Вывод 2 3 5 5 4" xfId="8983"/>
    <cellStyle name="Вывод 2 3 5 5 4 2" xfId="17907"/>
    <cellStyle name="Вывод 2 3 5 5 5" xfId="11461"/>
    <cellStyle name="Вывод 2 3 5 5 6" xfId="19670"/>
    <cellStyle name="Вывод 2 3 5 6" xfId="4588"/>
    <cellStyle name="Вывод 2 3 5 6 2" xfId="13523"/>
    <cellStyle name="Вывод 2 3 5 7" xfId="6445"/>
    <cellStyle name="Вывод 2 3 5 7 2" xfId="15369"/>
    <cellStyle name="Вывод 2 3 5 8" xfId="8123"/>
    <cellStyle name="Вывод 2 3 5 8 2" xfId="17047"/>
    <cellStyle name="Вывод 2 3 5 9" xfId="10591"/>
    <cellStyle name="Вывод 2 3 6" xfId="1774"/>
    <cellStyle name="Вывод 2 3 6 10" xfId="19508"/>
    <cellStyle name="Вывод 2 3 6 2" xfId="2079"/>
    <cellStyle name="Вывод 2 3 6 2 2" xfId="2955"/>
    <cellStyle name="Вывод 2 3 6 2 2 2" xfId="6067"/>
    <cellStyle name="Вывод 2 3 6 2 2 2 2" xfId="14991"/>
    <cellStyle name="Вывод 2 3 6 2 2 3" xfId="7745"/>
    <cellStyle name="Вывод 2 3 6 2 2 3 2" xfId="16669"/>
    <cellStyle name="Вывод 2 3 6 2 2 4" xfId="9422"/>
    <cellStyle name="Вывод 2 3 6 2 2 4 2" xfId="18346"/>
    <cellStyle name="Вывод 2 3 6 2 2 5" xfId="11900"/>
    <cellStyle name="Вывод 2 3 6 2 2 6" xfId="10427"/>
    <cellStyle name="Вывод 2 3 6 2 3" xfId="5205"/>
    <cellStyle name="Вывод 2 3 6 2 3 2" xfId="14129"/>
    <cellStyle name="Вывод 2 3 6 2 4" xfId="6884"/>
    <cellStyle name="Вывод 2 3 6 2 4 2" xfId="15808"/>
    <cellStyle name="Вывод 2 3 6 2 5" xfId="8562"/>
    <cellStyle name="Вывод 2 3 6 2 5 2" xfId="17486"/>
    <cellStyle name="Вывод 2 3 6 2 6" xfId="11030"/>
    <cellStyle name="Вывод 2 3 6 2 7" xfId="19083"/>
    <cellStyle name="Вывод 2 3 6 3" xfId="2165"/>
    <cellStyle name="Вывод 2 3 6 3 2" xfId="3041"/>
    <cellStyle name="Вывод 2 3 6 3 2 2" xfId="6153"/>
    <cellStyle name="Вывод 2 3 6 3 2 2 2" xfId="15077"/>
    <cellStyle name="Вывод 2 3 6 3 2 3" xfId="7831"/>
    <cellStyle name="Вывод 2 3 6 3 2 3 2" xfId="16755"/>
    <cellStyle name="Вывод 2 3 6 3 2 4" xfId="9508"/>
    <cellStyle name="Вывод 2 3 6 3 2 4 2" xfId="18432"/>
    <cellStyle name="Вывод 2 3 6 3 2 5" xfId="11986"/>
    <cellStyle name="Вывод 2 3 6 3 2 6" xfId="18788"/>
    <cellStyle name="Вывод 2 3 6 3 3" xfId="5291"/>
    <cellStyle name="Вывод 2 3 6 3 3 2" xfId="14215"/>
    <cellStyle name="Вывод 2 3 6 3 4" xfId="6970"/>
    <cellStyle name="Вывод 2 3 6 3 4 2" xfId="15894"/>
    <cellStyle name="Вывод 2 3 6 3 5" xfId="8648"/>
    <cellStyle name="Вывод 2 3 6 3 5 2" xfId="17572"/>
    <cellStyle name="Вывод 2 3 6 3 6" xfId="11116"/>
    <cellStyle name="Вывод 2 3 6 3 7" xfId="19410"/>
    <cellStyle name="Вывод 2 3 6 4" xfId="2251"/>
    <cellStyle name="Вывод 2 3 6 4 2" xfId="3127"/>
    <cellStyle name="Вывод 2 3 6 4 2 2" xfId="6239"/>
    <cellStyle name="Вывод 2 3 6 4 2 2 2" xfId="15163"/>
    <cellStyle name="Вывод 2 3 6 4 2 3" xfId="7917"/>
    <cellStyle name="Вывод 2 3 6 4 2 3 2" xfId="16841"/>
    <cellStyle name="Вывод 2 3 6 4 2 4" xfId="9594"/>
    <cellStyle name="Вывод 2 3 6 4 2 4 2" xfId="18518"/>
    <cellStyle name="Вывод 2 3 6 4 2 5" xfId="12072"/>
    <cellStyle name="Вывод 2 3 6 4 2 6" xfId="12542"/>
    <cellStyle name="Вывод 2 3 6 4 3" xfId="5377"/>
    <cellStyle name="Вывод 2 3 6 4 3 2" xfId="14301"/>
    <cellStyle name="Вывод 2 3 6 4 4" xfId="7056"/>
    <cellStyle name="Вывод 2 3 6 4 4 2" xfId="15980"/>
    <cellStyle name="Вывод 2 3 6 4 5" xfId="8734"/>
    <cellStyle name="Вывод 2 3 6 4 5 2" xfId="17658"/>
    <cellStyle name="Вывод 2 3 6 4 6" xfId="11202"/>
    <cellStyle name="Вывод 2 3 6 4 7" xfId="19306"/>
    <cellStyle name="Вывод 2 3 6 5" xfId="2650"/>
    <cellStyle name="Вывод 2 3 6 5 2" xfId="5762"/>
    <cellStyle name="Вывод 2 3 6 5 2 2" xfId="14686"/>
    <cellStyle name="Вывод 2 3 6 5 3" xfId="7440"/>
    <cellStyle name="Вывод 2 3 6 5 3 2" xfId="16364"/>
    <cellStyle name="Вывод 2 3 6 5 4" xfId="9117"/>
    <cellStyle name="Вывод 2 3 6 5 4 2" xfId="18041"/>
    <cellStyle name="Вывод 2 3 6 5 5" xfId="11595"/>
    <cellStyle name="Вывод 2 3 6 5 6" xfId="10058"/>
    <cellStyle name="Вывод 2 3 6 6" xfId="4209"/>
    <cellStyle name="Вывод 2 3 6 6 2" xfId="13148"/>
    <cellStyle name="Вывод 2 3 6 7" xfId="6579"/>
    <cellStyle name="Вывод 2 3 6 7 2" xfId="15503"/>
    <cellStyle name="Вывод 2 3 6 8" xfId="8257"/>
    <cellStyle name="Вывод 2 3 6 8 2" xfId="17181"/>
    <cellStyle name="Вывод 2 3 6 9" xfId="10725"/>
    <cellStyle name="Вывод 2 3 7" xfId="1659"/>
    <cellStyle name="Вывод 2 3 7 2" xfId="2535"/>
    <cellStyle name="Вывод 2 3 7 2 2" xfId="5647"/>
    <cellStyle name="Вывод 2 3 7 2 2 2" xfId="14571"/>
    <cellStyle name="Вывод 2 3 7 2 3" xfId="7325"/>
    <cellStyle name="Вывод 2 3 7 2 3 2" xfId="16249"/>
    <cellStyle name="Вывод 2 3 7 2 4" xfId="9002"/>
    <cellStyle name="Вывод 2 3 7 2 4 2" xfId="17926"/>
    <cellStyle name="Вывод 2 3 7 2 5" xfId="11480"/>
    <cellStyle name="Вывод 2 3 7 2 6" xfId="10209"/>
    <cellStyle name="Вывод 2 3 7 3" xfId="3592"/>
    <cellStyle name="Вывод 2 3 7 3 2" xfId="12534"/>
    <cellStyle name="Вывод 2 3 7 4" xfId="6464"/>
    <cellStyle name="Вывод 2 3 7 4 2" xfId="15388"/>
    <cellStyle name="Вывод 2 3 7 5" xfId="8142"/>
    <cellStyle name="Вывод 2 3 7 5 2" xfId="17066"/>
    <cellStyle name="Вывод 2 3 7 6" xfId="10610"/>
    <cellStyle name="Вывод 2 3 7 7" xfId="19101"/>
    <cellStyle name="Вывод 2 3 8" xfId="1712"/>
    <cellStyle name="Вывод 2 3 8 2" xfId="2588"/>
    <cellStyle name="Вывод 2 3 8 2 2" xfId="5700"/>
    <cellStyle name="Вывод 2 3 8 2 2 2" xfId="14624"/>
    <cellStyle name="Вывод 2 3 8 2 3" xfId="7378"/>
    <cellStyle name="Вывод 2 3 8 2 3 2" xfId="16302"/>
    <cellStyle name="Вывод 2 3 8 2 4" xfId="9055"/>
    <cellStyle name="Вывод 2 3 8 2 4 2" xfId="17979"/>
    <cellStyle name="Вывод 2 3 8 2 5" xfId="11533"/>
    <cellStyle name="Вывод 2 3 8 2 6" xfId="9897"/>
    <cellStyle name="Вывод 2 3 8 3" xfId="3781"/>
    <cellStyle name="Вывод 2 3 8 3 2" xfId="12721"/>
    <cellStyle name="Вывод 2 3 8 4" xfId="6517"/>
    <cellStyle name="Вывод 2 3 8 4 2" xfId="15441"/>
    <cellStyle name="Вывод 2 3 8 5" xfId="8195"/>
    <cellStyle name="Вывод 2 3 8 5 2" xfId="17119"/>
    <cellStyle name="Вывод 2 3 8 6" xfId="10663"/>
    <cellStyle name="Вывод 2 3 8 7" xfId="19429"/>
    <cellStyle name="Вывод 2 3 9" xfId="1846"/>
    <cellStyle name="Вывод 2 3 9 2" xfId="2722"/>
    <cellStyle name="Вывод 2 3 9 2 2" xfId="5834"/>
    <cellStyle name="Вывод 2 3 9 2 2 2" xfId="14758"/>
    <cellStyle name="Вывод 2 3 9 2 3" xfId="7512"/>
    <cellStyle name="Вывод 2 3 9 2 3 2" xfId="16436"/>
    <cellStyle name="Вывод 2 3 9 2 4" xfId="9189"/>
    <cellStyle name="Вывод 2 3 9 2 4 2" xfId="18113"/>
    <cellStyle name="Вывод 2 3 9 2 5" xfId="11667"/>
    <cellStyle name="Вывод 2 3 9 2 6" xfId="10478"/>
    <cellStyle name="Вывод 2 3 9 3" xfId="4187"/>
    <cellStyle name="Вывод 2 3 9 3 2" xfId="13126"/>
    <cellStyle name="Вывод 2 3 9 4" xfId="6651"/>
    <cellStyle name="Вывод 2 3 9 4 2" xfId="15575"/>
    <cellStyle name="Вывод 2 3 9 5" xfId="8329"/>
    <cellStyle name="Вывод 2 3 9 5 2" xfId="17253"/>
    <cellStyle name="Вывод 2 3 9 6" xfId="10797"/>
    <cellStyle name="Вывод 2 3 9 7" xfId="19564"/>
    <cellStyle name="Вывод 2 4" xfId="325"/>
    <cellStyle name="Вывод 2 4 2" xfId="1089"/>
    <cellStyle name="Вывод 2 4 2 10" xfId="2001"/>
    <cellStyle name="Вывод 2 4 2 10 2" xfId="2877"/>
    <cellStyle name="Вывод 2 4 2 10 2 2" xfId="5989"/>
    <cellStyle name="Вывод 2 4 2 10 2 2 2" xfId="14913"/>
    <cellStyle name="Вывод 2 4 2 10 2 3" xfId="7667"/>
    <cellStyle name="Вывод 2 4 2 10 2 3 2" xfId="16591"/>
    <cellStyle name="Вывод 2 4 2 10 2 4" xfId="9344"/>
    <cellStyle name="Вывод 2 4 2 10 2 4 2" xfId="18268"/>
    <cellStyle name="Вывод 2 4 2 10 2 5" xfId="11822"/>
    <cellStyle name="Вывод 2 4 2 10 2 6" xfId="10445"/>
    <cellStyle name="Вывод 2 4 2 10 3" xfId="3485"/>
    <cellStyle name="Вывод 2 4 2 10 3 2" xfId="12429"/>
    <cellStyle name="Вывод 2 4 2 10 4" xfId="6806"/>
    <cellStyle name="Вывод 2 4 2 10 4 2" xfId="15730"/>
    <cellStyle name="Вывод 2 4 2 10 5" xfId="8484"/>
    <cellStyle name="Вывод 2 4 2 10 5 2" xfId="17408"/>
    <cellStyle name="Вывод 2 4 2 10 6" xfId="10952"/>
    <cellStyle name="Вывод 2 4 2 10 7" xfId="19282"/>
    <cellStyle name="Вывод 2 4 2 11" xfId="2049"/>
    <cellStyle name="Вывод 2 4 2 11 2" xfId="2925"/>
    <cellStyle name="Вывод 2 4 2 11 2 2" xfId="6037"/>
    <cellStyle name="Вывод 2 4 2 11 2 2 2" xfId="14961"/>
    <cellStyle name="Вывод 2 4 2 11 2 3" xfId="7715"/>
    <cellStyle name="Вывод 2 4 2 11 2 3 2" xfId="16639"/>
    <cellStyle name="Вывод 2 4 2 11 2 4" xfId="9392"/>
    <cellStyle name="Вывод 2 4 2 11 2 4 2" xfId="18316"/>
    <cellStyle name="Вывод 2 4 2 11 2 5" xfId="11870"/>
    <cellStyle name="Вывод 2 4 2 11 2 6" xfId="10132"/>
    <cellStyle name="Вывод 2 4 2 11 3" xfId="3526"/>
    <cellStyle name="Вывод 2 4 2 11 3 2" xfId="12468"/>
    <cellStyle name="Вывод 2 4 2 11 4" xfId="6854"/>
    <cellStyle name="Вывод 2 4 2 11 4 2" xfId="15778"/>
    <cellStyle name="Вывод 2 4 2 11 5" xfId="8532"/>
    <cellStyle name="Вывод 2 4 2 11 5 2" xfId="17456"/>
    <cellStyle name="Вывод 2 4 2 11 6" xfId="11000"/>
    <cellStyle name="Вывод 2 4 2 11 7" xfId="19125"/>
    <cellStyle name="Вывод 2 4 2 12" xfId="2363"/>
    <cellStyle name="Вывод 2 4 2 12 2" xfId="3225"/>
    <cellStyle name="Вывод 2 4 2 12 2 2" xfId="6337"/>
    <cellStyle name="Вывод 2 4 2 12 2 2 2" xfId="15261"/>
    <cellStyle name="Вывод 2 4 2 12 2 3" xfId="8015"/>
    <cellStyle name="Вывод 2 4 2 12 2 3 2" xfId="16939"/>
    <cellStyle name="Вывод 2 4 2 12 2 4" xfId="9692"/>
    <cellStyle name="Вывод 2 4 2 12 2 4 2" xfId="18616"/>
    <cellStyle name="Вывод 2 4 2 12 2 5" xfId="12170"/>
    <cellStyle name="Вывод 2 4 2 12 2 6" xfId="10325"/>
    <cellStyle name="Вывод 2 4 2 12 3" xfId="5477"/>
    <cellStyle name="Вывод 2 4 2 12 3 2" xfId="14401"/>
    <cellStyle name="Вывод 2 4 2 12 4" xfId="7155"/>
    <cellStyle name="Вывод 2 4 2 12 4 2" xfId="16079"/>
    <cellStyle name="Вывод 2 4 2 12 5" xfId="8832"/>
    <cellStyle name="Вывод 2 4 2 12 5 2" xfId="17756"/>
    <cellStyle name="Вывод 2 4 2 12 6" xfId="11309"/>
    <cellStyle name="Вывод 2 4 2 12 7" xfId="19324"/>
    <cellStyle name="Вывод 2 4 2 13" xfId="2318"/>
    <cellStyle name="Вывод 2 4 2 13 2" xfId="3190"/>
    <cellStyle name="Вывод 2 4 2 13 2 2" xfId="6302"/>
    <cellStyle name="Вывод 2 4 2 13 2 2 2" xfId="15226"/>
    <cellStyle name="Вывод 2 4 2 13 2 3" xfId="7980"/>
    <cellStyle name="Вывод 2 4 2 13 2 3 2" xfId="16904"/>
    <cellStyle name="Вывод 2 4 2 13 2 4" xfId="9657"/>
    <cellStyle name="Вывод 2 4 2 13 2 4 2" xfId="18581"/>
    <cellStyle name="Вывод 2 4 2 13 2 5" xfId="12135"/>
    <cellStyle name="Вывод 2 4 2 13 2 6" xfId="10171"/>
    <cellStyle name="Вывод 2 4 2 13 3" xfId="5441"/>
    <cellStyle name="Вывод 2 4 2 13 3 2" xfId="14365"/>
    <cellStyle name="Вывод 2 4 2 13 4" xfId="7119"/>
    <cellStyle name="Вывод 2 4 2 13 4 2" xfId="16043"/>
    <cellStyle name="Вывод 2 4 2 13 5" xfId="8797"/>
    <cellStyle name="Вывод 2 4 2 13 5 2" xfId="17721"/>
    <cellStyle name="Вывод 2 4 2 13 6" xfId="11269"/>
    <cellStyle name="Вывод 2 4 2 13 7" xfId="19518"/>
    <cellStyle name="Вывод 2 4 2 14" xfId="2473"/>
    <cellStyle name="Вывод 2 4 2 14 2" xfId="3307"/>
    <cellStyle name="Вывод 2 4 2 14 2 2" xfId="6419"/>
    <cellStyle name="Вывод 2 4 2 14 2 2 2" xfId="15343"/>
    <cellStyle name="Вывод 2 4 2 14 2 3" xfId="8097"/>
    <cellStyle name="Вывод 2 4 2 14 2 3 2" xfId="17021"/>
    <cellStyle name="Вывод 2 4 2 14 2 4" xfId="9774"/>
    <cellStyle name="Вывод 2 4 2 14 2 4 2" xfId="18698"/>
    <cellStyle name="Вывод 2 4 2 14 2 5" xfId="12252"/>
    <cellStyle name="Вывод 2 4 2 14 2 6" xfId="19710"/>
    <cellStyle name="Вывод 2 4 2 14 3" xfId="5585"/>
    <cellStyle name="Вывод 2 4 2 14 3 2" xfId="14509"/>
    <cellStyle name="Вывод 2 4 2 14 4" xfId="7263"/>
    <cellStyle name="Вывод 2 4 2 14 4 2" xfId="16187"/>
    <cellStyle name="Вывод 2 4 2 14 5" xfId="8940"/>
    <cellStyle name="Вывод 2 4 2 14 5 2" xfId="17864"/>
    <cellStyle name="Вывод 2 4 2 14 6" xfId="11418"/>
    <cellStyle name="Вывод 2 4 2 14 7" xfId="18948"/>
    <cellStyle name="Вывод 2 4 2 15" xfId="2469"/>
    <cellStyle name="Вывод 2 4 2 15 2" xfId="5581"/>
    <cellStyle name="Вывод 2 4 2 15 2 2" xfId="14505"/>
    <cellStyle name="Вывод 2 4 2 15 3" xfId="7259"/>
    <cellStyle name="Вывод 2 4 2 15 3 2" xfId="16183"/>
    <cellStyle name="Вывод 2 4 2 15 4" xfId="8936"/>
    <cellStyle name="Вывод 2 4 2 15 4 2" xfId="17860"/>
    <cellStyle name="Вывод 2 4 2 15 5" xfId="11414"/>
    <cellStyle name="Вывод 2 4 2 15 6" xfId="19044"/>
    <cellStyle name="Вывод 2 4 2 16" xfId="3350"/>
    <cellStyle name="Вывод 2 4 2 16 2" xfId="12295"/>
    <cellStyle name="Вывод 2 4 2 17" xfId="4976"/>
    <cellStyle name="Вывод 2 4 2 17 2" xfId="13903"/>
    <cellStyle name="Вывод 2 4 2 18" xfId="4576"/>
    <cellStyle name="Вывод 2 4 2 18 2" xfId="13511"/>
    <cellStyle name="Вывод 2 4 2 19" xfId="4025"/>
    <cellStyle name="Вывод 2 4 2 19 2" xfId="12965"/>
    <cellStyle name="Вывод 2 4 2 2" xfId="1738"/>
    <cellStyle name="Вывод 2 4 2 2 10" xfId="19079"/>
    <cellStyle name="Вывод 2 4 2 2 2" xfId="2112"/>
    <cellStyle name="Вывод 2 4 2 2 2 2" xfId="2988"/>
    <cellStyle name="Вывод 2 4 2 2 2 2 2" xfId="6100"/>
    <cellStyle name="Вывод 2 4 2 2 2 2 2 2" xfId="15024"/>
    <cellStyle name="Вывод 2 4 2 2 2 2 3" xfId="7778"/>
    <cellStyle name="Вывод 2 4 2 2 2 2 3 2" xfId="16702"/>
    <cellStyle name="Вывод 2 4 2 2 2 2 4" xfId="9455"/>
    <cellStyle name="Вывод 2 4 2 2 2 2 4 2" xfId="18379"/>
    <cellStyle name="Вывод 2 4 2 2 2 2 5" xfId="11933"/>
    <cellStyle name="Вывод 2 4 2 2 2 2 6" xfId="10205"/>
    <cellStyle name="Вывод 2 4 2 2 2 3" xfId="5238"/>
    <cellStyle name="Вывод 2 4 2 2 2 3 2" xfId="14162"/>
    <cellStyle name="Вывод 2 4 2 2 2 4" xfId="6917"/>
    <cellStyle name="Вывод 2 4 2 2 2 4 2" xfId="15841"/>
    <cellStyle name="Вывод 2 4 2 2 2 5" xfId="8595"/>
    <cellStyle name="Вывод 2 4 2 2 2 5 2" xfId="17519"/>
    <cellStyle name="Вывод 2 4 2 2 2 6" xfId="11063"/>
    <cellStyle name="Вывод 2 4 2 2 2 7" xfId="19351"/>
    <cellStyle name="Вывод 2 4 2 2 3" xfId="2198"/>
    <cellStyle name="Вывод 2 4 2 2 3 2" xfId="3074"/>
    <cellStyle name="Вывод 2 4 2 2 3 2 2" xfId="6186"/>
    <cellStyle name="Вывод 2 4 2 2 3 2 2 2" xfId="15110"/>
    <cellStyle name="Вывод 2 4 2 2 3 2 3" xfId="7864"/>
    <cellStyle name="Вывод 2 4 2 2 3 2 3 2" xfId="16788"/>
    <cellStyle name="Вывод 2 4 2 2 3 2 4" xfId="9541"/>
    <cellStyle name="Вывод 2 4 2 2 3 2 4 2" xfId="18465"/>
    <cellStyle name="Вывод 2 4 2 2 3 2 5" xfId="12019"/>
    <cellStyle name="Вывод 2 4 2 2 3 2 6" xfId="10062"/>
    <cellStyle name="Вывод 2 4 2 2 3 3" xfId="5324"/>
    <cellStyle name="Вывод 2 4 2 2 3 3 2" xfId="14248"/>
    <cellStyle name="Вывод 2 4 2 2 3 4" xfId="7003"/>
    <cellStyle name="Вывод 2 4 2 2 3 4 2" xfId="15927"/>
    <cellStyle name="Вывод 2 4 2 2 3 5" xfId="8681"/>
    <cellStyle name="Вывод 2 4 2 2 3 5 2" xfId="17605"/>
    <cellStyle name="Вывод 2 4 2 2 3 6" xfId="11149"/>
    <cellStyle name="Вывод 2 4 2 2 3 7" xfId="19648"/>
    <cellStyle name="Вывод 2 4 2 2 4" xfId="2284"/>
    <cellStyle name="Вывод 2 4 2 2 4 2" xfId="3160"/>
    <cellStyle name="Вывод 2 4 2 2 4 2 2" xfId="6272"/>
    <cellStyle name="Вывод 2 4 2 2 4 2 2 2" xfId="15196"/>
    <cellStyle name="Вывод 2 4 2 2 4 2 3" xfId="7950"/>
    <cellStyle name="Вывод 2 4 2 2 4 2 3 2" xfId="16874"/>
    <cellStyle name="Вывод 2 4 2 2 4 2 4" xfId="9627"/>
    <cellStyle name="Вывод 2 4 2 2 4 2 4 2" xfId="18551"/>
    <cellStyle name="Вывод 2 4 2 2 4 2 5" xfId="12105"/>
    <cellStyle name="Вывод 2 4 2 2 4 2 6" xfId="10167"/>
    <cellStyle name="Вывод 2 4 2 2 4 3" xfId="5410"/>
    <cellStyle name="Вывод 2 4 2 2 4 3 2" xfId="14334"/>
    <cellStyle name="Вывод 2 4 2 2 4 4" xfId="7089"/>
    <cellStyle name="Вывод 2 4 2 2 4 4 2" xfId="16013"/>
    <cellStyle name="Вывод 2 4 2 2 4 5" xfId="8767"/>
    <cellStyle name="Вывод 2 4 2 2 4 5 2" xfId="17691"/>
    <cellStyle name="Вывод 2 4 2 2 4 6" xfId="11235"/>
    <cellStyle name="Вывод 2 4 2 2 4 7" xfId="19440"/>
    <cellStyle name="Вывод 2 4 2 2 5" xfId="2614"/>
    <cellStyle name="Вывод 2 4 2 2 5 2" xfId="5726"/>
    <cellStyle name="Вывод 2 4 2 2 5 2 2" xfId="14650"/>
    <cellStyle name="Вывод 2 4 2 2 5 3" xfId="7404"/>
    <cellStyle name="Вывод 2 4 2 2 5 3 2" xfId="16328"/>
    <cellStyle name="Вывод 2 4 2 2 5 4" xfId="9081"/>
    <cellStyle name="Вывод 2 4 2 2 5 4 2" xfId="18005"/>
    <cellStyle name="Вывод 2 4 2 2 5 5" xfId="11559"/>
    <cellStyle name="Вывод 2 4 2 2 5 6" xfId="18764"/>
    <cellStyle name="Вывод 2 4 2 2 6" xfId="4463"/>
    <cellStyle name="Вывод 2 4 2 2 6 2" xfId="13400"/>
    <cellStyle name="Вывод 2 4 2 2 7" xfId="6543"/>
    <cellStyle name="Вывод 2 4 2 2 7 2" xfId="15467"/>
    <cellStyle name="Вывод 2 4 2 2 8" xfId="8221"/>
    <cellStyle name="Вывод 2 4 2 2 8 2" xfId="17145"/>
    <cellStyle name="Вывод 2 4 2 2 9" xfId="10689"/>
    <cellStyle name="Вывод 2 4 2 20" xfId="9817"/>
    <cellStyle name="Вывод 2 4 2 20 2" xfId="18741"/>
    <cellStyle name="Вывод 2 4 2 21" xfId="10321"/>
    <cellStyle name="Вывод 2 4 2 22" xfId="19129"/>
    <cellStyle name="Вывод 2 4 2 3" xfId="1732"/>
    <cellStyle name="Вывод 2 4 2 3 10" xfId="19349"/>
    <cellStyle name="Вывод 2 4 2 3 2" xfId="2105"/>
    <cellStyle name="Вывод 2 4 2 3 2 2" xfId="2981"/>
    <cellStyle name="Вывод 2 4 2 3 2 2 2" xfId="6093"/>
    <cellStyle name="Вывод 2 4 2 3 2 2 2 2" xfId="15017"/>
    <cellStyle name="Вывод 2 4 2 3 2 2 3" xfId="7771"/>
    <cellStyle name="Вывод 2 4 2 3 2 2 3 2" xfId="16695"/>
    <cellStyle name="Вывод 2 4 2 3 2 2 4" xfId="9448"/>
    <cellStyle name="Вывод 2 4 2 3 2 2 4 2" xfId="18372"/>
    <cellStyle name="Вывод 2 4 2 3 2 2 5" xfId="11926"/>
    <cellStyle name="Вывод 2 4 2 3 2 2 6" xfId="10573"/>
    <cellStyle name="Вывод 2 4 2 3 2 3" xfId="5231"/>
    <cellStyle name="Вывод 2 4 2 3 2 3 2" xfId="14155"/>
    <cellStyle name="Вывод 2 4 2 3 2 4" xfId="6910"/>
    <cellStyle name="Вывод 2 4 2 3 2 4 2" xfId="15834"/>
    <cellStyle name="Вывод 2 4 2 3 2 5" xfId="8588"/>
    <cellStyle name="Вывод 2 4 2 3 2 5 2" xfId="17512"/>
    <cellStyle name="Вывод 2 4 2 3 2 6" xfId="11056"/>
    <cellStyle name="Вывод 2 4 2 3 2 7" xfId="18930"/>
    <cellStyle name="Вывод 2 4 2 3 3" xfId="2191"/>
    <cellStyle name="Вывод 2 4 2 3 3 2" xfId="3067"/>
    <cellStyle name="Вывод 2 4 2 3 3 2 2" xfId="6179"/>
    <cellStyle name="Вывод 2 4 2 3 3 2 2 2" xfId="15103"/>
    <cellStyle name="Вывод 2 4 2 3 3 2 3" xfId="7857"/>
    <cellStyle name="Вывод 2 4 2 3 3 2 3 2" xfId="16781"/>
    <cellStyle name="Вывод 2 4 2 3 3 2 4" xfId="9534"/>
    <cellStyle name="Вывод 2 4 2 3 3 2 4 2" xfId="18458"/>
    <cellStyle name="Вывод 2 4 2 3 3 2 5" xfId="12012"/>
    <cellStyle name="Вывод 2 4 2 3 3 2 6" xfId="10450"/>
    <cellStyle name="Вывод 2 4 2 3 3 3" xfId="5317"/>
    <cellStyle name="Вывод 2 4 2 3 3 3 2" xfId="14241"/>
    <cellStyle name="Вывод 2 4 2 3 3 4" xfId="6996"/>
    <cellStyle name="Вывод 2 4 2 3 3 4 2" xfId="15920"/>
    <cellStyle name="Вывод 2 4 2 3 3 5" xfId="8674"/>
    <cellStyle name="Вывод 2 4 2 3 3 5 2" xfId="17598"/>
    <cellStyle name="Вывод 2 4 2 3 3 6" xfId="11142"/>
    <cellStyle name="Вывод 2 4 2 3 3 7" xfId="19069"/>
    <cellStyle name="Вывод 2 4 2 3 4" xfId="2277"/>
    <cellStyle name="Вывод 2 4 2 3 4 2" xfId="3153"/>
    <cellStyle name="Вывод 2 4 2 3 4 2 2" xfId="6265"/>
    <cellStyle name="Вывод 2 4 2 3 4 2 2 2" xfId="15189"/>
    <cellStyle name="Вывод 2 4 2 3 4 2 3" xfId="7943"/>
    <cellStyle name="Вывод 2 4 2 3 4 2 3 2" xfId="16867"/>
    <cellStyle name="Вывод 2 4 2 3 4 2 4" xfId="9620"/>
    <cellStyle name="Вывод 2 4 2 3 4 2 4 2" xfId="18544"/>
    <cellStyle name="Вывод 2 4 2 3 4 2 5" xfId="12098"/>
    <cellStyle name="Вывод 2 4 2 3 4 2 6" xfId="18824"/>
    <cellStyle name="Вывод 2 4 2 3 4 3" xfId="5403"/>
    <cellStyle name="Вывод 2 4 2 3 4 3 2" xfId="14327"/>
    <cellStyle name="Вывод 2 4 2 3 4 4" xfId="7082"/>
    <cellStyle name="Вывод 2 4 2 3 4 4 2" xfId="16006"/>
    <cellStyle name="Вывод 2 4 2 3 4 5" xfId="8760"/>
    <cellStyle name="Вывод 2 4 2 3 4 5 2" xfId="17684"/>
    <cellStyle name="Вывод 2 4 2 3 4 6" xfId="11228"/>
    <cellStyle name="Вывод 2 4 2 3 4 7" xfId="19222"/>
    <cellStyle name="Вывод 2 4 2 3 5" xfId="2608"/>
    <cellStyle name="Вывод 2 4 2 3 5 2" xfId="5720"/>
    <cellStyle name="Вывод 2 4 2 3 5 2 2" xfId="14644"/>
    <cellStyle name="Вывод 2 4 2 3 5 3" xfId="7398"/>
    <cellStyle name="Вывод 2 4 2 3 5 3 2" xfId="16322"/>
    <cellStyle name="Вывод 2 4 2 3 5 4" xfId="9075"/>
    <cellStyle name="Вывод 2 4 2 3 5 4 2" xfId="17999"/>
    <cellStyle name="Вывод 2 4 2 3 5 5" xfId="11553"/>
    <cellStyle name="Вывод 2 4 2 3 5 6" xfId="10035"/>
    <cellStyle name="Вывод 2 4 2 3 6" xfId="4749"/>
    <cellStyle name="Вывод 2 4 2 3 6 2" xfId="13680"/>
    <cellStyle name="Вывод 2 4 2 3 7" xfId="6537"/>
    <cellStyle name="Вывод 2 4 2 3 7 2" xfId="15461"/>
    <cellStyle name="Вывод 2 4 2 3 8" xfId="8215"/>
    <cellStyle name="Вывод 2 4 2 3 8 2" xfId="17139"/>
    <cellStyle name="Вывод 2 4 2 3 9" xfId="10683"/>
    <cellStyle name="Вывод 2 4 2 4" xfId="1780"/>
    <cellStyle name="Вывод 2 4 2 4 2" xfId="2656"/>
    <cellStyle name="Вывод 2 4 2 4 2 2" xfId="5768"/>
    <cellStyle name="Вывод 2 4 2 4 2 2 2" xfId="14692"/>
    <cellStyle name="Вывод 2 4 2 4 2 3" xfId="7446"/>
    <cellStyle name="Вывод 2 4 2 4 2 3 2" xfId="16370"/>
    <cellStyle name="Вывод 2 4 2 4 2 4" xfId="9123"/>
    <cellStyle name="Вывод 2 4 2 4 2 4 2" xfId="18047"/>
    <cellStyle name="Вывод 2 4 2 4 2 5" xfId="11601"/>
    <cellStyle name="Вывод 2 4 2 4 2 6" xfId="10335"/>
    <cellStyle name="Вывод 2 4 2 4 3" xfId="4115"/>
    <cellStyle name="Вывод 2 4 2 4 3 2" xfId="13055"/>
    <cellStyle name="Вывод 2 4 2 4 4" xfId="6585"/>
    <cellStyle name="Вывод 2 4 2 4 4 2" xfId="15509"/>
    <cellStyle name="Вывод 2 4 2 4 5" xfId="8263"/>
    <cellStyle name="Вывод 2 4 2 4 5 2" xfId="17187"/>
    <cellStyle name="Вывод 2 4 2 4 6" xfId="10731"/>
    <cellStyle name="Вывод 2 4 2 4 7" xfId="19690"/>
    <cellStyle name="Вывод 2 4 2 5" xfId="1791"/>
    <cellStyle name="Вывод 2 4 2 5 2" xfId="2667"/>
    <cellStyle name="Вывод 2 4 2 5 2 2" xfId="5779"/>
    <cellStyle name="Вывод 2 4 2 5 2 2 2" xfId="14703"/>
    <cellStyle name="Вывод 2 4 2 5 2 3" xfId="7457"/>
    <cellStyle name="Вывод 2 4 2 5 2 3 2" xfId="16381"/>
    <cellStyle name="Вывод 2 4 2 5 2 4" xfId="9134"/>
    <cellStyle name="Вывод 2 4 2 5 2 4 2" xfId="18058"/>
    <cellStyle name="Вывод 2 4 2 5 2 5" xfId="11612"/>
    <cellStyle name="Вывод 2 4 2 5 2 6" xfId="9992"/>
    <cellStyle name="Вывод 2 4 2 5 3" xfId="4460"/>
    <cellStyle name="Вывод 2 4 2 5 3 2" xfId="13397"/>
    <cellStyle name="Вывод 2 4 2 5 4" xfId="6596"/>
    <cellStyle name="Вывод 2 4 2 5 4 2" xfId="15520"/>
    <cellStyle name="Вывод 2 4 2 5 5" xfId="8274"/>
    <cellStyle name="Вывод 2 4 2 5 5 2" xfId="17198"/>
    <cellStyle name="Вывод 2 4 2 5 6" xfId="10742"/>
    <cellStyle name="Вывод 2 4 2 5 7" xfId="18932"/>
    <cellStyle name="Вывод 2 4 2 6" xfId="1927"/>
    <cellStyle name="Вывод 2 4 2 6 2" xfId="2803"/>
    <cellStyle name="Вывод 2 4 2 6 2 2" xfId="5915"/>
    <cellStyle name="Вывод 2 4 2 6 2 2 2" xfId="14839"/>
    <cellStyle name="Вывод 2 4 2 6 2 3" xfId="7593"/>
    <cellStyle name="Вывод 2 4 2 6 2 3 2" xfId="16517"/>
    <cellStyle name="Вывод 2 4 2 6 2 4" xfId="9270"/>
    <cellStyle name="Вывод 2 4 2 6 2 4 2" xfId="18194"/>
    <cellStyle name="Вывод 2 4 2 6 2 5" xfId="11748"/>
    <cellStyle name="Вывод 2 4 2 6 2 6" xfId="9961"/>
    <cellStyle name="Вывод 2 4 2 6 3" xfId="4517"/>
    <cellStyle name="Вывод 2 4 2 6 3 2" xfId="13452"/>
    <cellStyle name="Вывод 2 4 2 6 4" xfId="6732"/>
    <cellStyle name="Вывод 2 4 2 6 4 2" xfId="15656"/>
    <cellStyle name="Вывод 2 4 2 6 5" xfId="8410"/>
    <cellStyle name="Вывод 2 4 2 6 5 2" xfId="17334"/>
    <cellStyle name="Вывод 2 4 2 6 6" xfId="10878"/>
    <cellStyle name="Вывод 2 4 2 6 7" xfId="18890"/>
    <cellStyle name="Вывод 2 4 2 7" xfId="1825"/>
    <cellStyle name="Вывод 2 4 2 7 2" xfId="2701"/>
    <cellStyle name="Вывод 2 4 2 7 2 2" xfId="5813"/>
    <cellStyle name="Вывод 2 4 2 7 2 2 2" xfId="14737"/>
    <cellStyle name="Вывод 2 4 2 7 2 3" xfId="7491"/>
    <cellStyle name="Вывод 2 4 2 7 2 3 2" xfId="16415"/>
    <cellStyle name="Вывод 2 4 2 7 2 4" xfId="9168"/>
    <cellStyle name="Вывод 2 4 2 7 2 4 2" xfId="18092"/>
    <cellStyle name="Вывод 2 4 2 7 2 5" xfId="11646"/>
    <cellStyle name="Вывод 2 4 2 7 2 6" xfId="10115"/>
    <cellStyle name="Вывод 2 4 2 7 3" xfId="3456"/>
    <cellStyle name="Вывод 2 4 2 7 3 2" xfId="12400"/>
    <cellStyle name="Вывод 2 4 2 7 4" xfId="6630"/>
    <cellStyle name="Вывод 2 4 2 7 4 2" xfId="15554"/>
    <cellStyle name="Вывод 2 4 2 7 5" xfId="8308"/>
    <cellStyle name="Вывод 2 4 2 7 5 2" xfId="17232"/>
    <cellStyle name="Вывод 2 4 2 7 6" xfId="10776"/>
    <cellStyle name="Вывод 2 4 2 7 7" xfId="19081"/>
    <cellStyle name="Вывод 2 4 2 8" xfId="1885"/>
    <cellStyle name="Вывод 2 4 2 8 2" xfId="2761"/>
    <cellStyle name="Вывод 2 4 2 8 2 2" xfId="5873"/>
    <cellStyle name="Вывод 2 4 2 8 2 2 2" xfId="14797"/>
    <cellStyle name="Вывод 2 4 2 8 2 3" xfId="7551"/>
    <cellStyle name="Вывод 2 4 2 8 2 3 2" xfId="16475"/>
    <cellStyle name="Вывод 2 4 2 8 2 4" xfId="9228"/>
    <cellStyle name="Вывод 2 4 2 8 2 4 2" xfId="18152"/>
    <cellStyle name="Вывод 2 4 2 8 2 5" xfId="11706"/>
    <cellStyle name="Вывод 2 4 2 8 2 6" xfId="10083"/>
    <cellStyle name="Вывод 2 4 2 8 3" xfId="3863"/>
    <cellStyle name="Вывод 2 4 2 8 3 2" xfId="12803"/>
    <cellStyle name="Вывод 2 4 2 8 4" xfId="6690"/>
    <cellStyle name="Вывод 2 4 2 8 4 2" xfId="15614"/>
    <cellStyle name="Вывод 2 4 2 8 5" xfId="8368"/>
    <cellStyle name="Вывод 2 4 2 8 5 2" xfId="17292"/>
    <cellStyle name="Вывод 2 4 2 8 6" xfId="10836"/>
    <cellStyle name="Вывод 2 4 2 8 7" xfId="19068"/>
    <cellStyle name="Вывод 2 4 2 9" xfId="1956"/>
    <cellStyle name="Вывод 2 4 2 9 2" xfId="2832"/>
    <cellStyle name="Вывод 2 4 2 9 2 2" xfId="5944"/>
    <cellStyle name="Вывод 2 4 2 9 2 2 2" xfId="14868"/>
    <cellStyle name="Вывод 2 4 2 9 2 3" xfId="7622"/>
    <cellStyle name="Вывод 2 4 2 9 2 3 2" xfId="16546"/>
    <cellStyle name="Вывод 2 4 2 9 2 4" xfId="9299"/>
    <cellStyle name="Вывод 2 4 2 9 2 4 2" xfId="18223"/>
    <cellStyle name="Вывод 2 4 2 9 2 5" xfId="11777"/>
    <cellStyle name="Вывод 2 4 2 9 2 6" xfId="10461"/>
    <cellStyle name="Вывод 2 4 2 9 3" xfId="4554"/>
    <cellStyle name="Вывод 2 4 2 9 3 2" xfId="13489"/>
    <cellStyle name="Вывод 2 4 2 9 4" xfId="6761"/>
    <cellStyle name="Вывод 2 4 2 9 4 2" xfId="15685"/>
    <cellStyle name="Вывод 2 4 2 9 5" xfId="8439"/>
    <cellStyle name="Вывод 2 4 2 9 5 2" xfId="17363"/>
    <cellStyle name="Вывод 2 4 2 9 6" xfId="10907"/>
    <cellStyle name="Вывод 2 4 2 9 7" xfId="18841"/>
    <cellStyle name="Вывод 2 5" xfId="739"/>
    <cellStyle name="Вывод 2 5 2" xfId="1046"/>
    <cellStyle name="Вывод 2 5 2 10" xfId="1994"/>
    <cellStyle name="Вывод 2 5 2 10 2" xfId="2870"/>
    <cellStyle name="Вывод 2 5 2 10 2 2" xfId="5982"/>
    <cellStyle name="Вывод 2 5 2 10 2 2 2" xfId="14906"/>
    <cellStyle name="Вывод 2 5 2 10 2 3" xfId="7660"/>
    <cellStyle name="Вывод 2 5 2 10 2 3 2" xfId="16584"/>
    <cellStyle name="Вывод 2 5 2 10 2 4" xfId="9337"/>
    <cellStyle name="Вывод 2 5 2 10 2 4 2" xfId="18261"/>
    <cellStyle name="Вывод 2 5 2 10 2 5" xfId="11815"/>
    <cellStyle name="Вывод 2 5 2 10 2 6" xfId="18753"/>
    <cellStyle name="Вывод 2 5 2 10 3" xfId="4253"/>
    <cellStyle name="Вывод 2 5 2 10 3 2" xfId="13192"/>
    <cellStyle name="Вывод 2 5 2 10 4" xfId="6799"/>
    <cellStyle name="Вывод 2 5 2 10 4 2" xfId="15723"/>
    <cellStyle name="Вывод 2 5 2 10 5" xfId="8477"/>
    <cellStyle name="Вывод 2 5 2 10 5 2" xfId="17401"/>
    <cellStyle name="Вывод 2 5 2 10 6" xfId="10945"/>
    <cellStyle name="Вывод 2 5 2 10 7" xfId="19366"/>
    <cellStyle name="Вывод 2 5 2 11" xfId="2034"/>
    <cellStyle name="Вывод 2 5 2 11 2" xfId="2910"/>
    <cellStyle name="Вывод 2 5 2 11 2 2" xfId="6022"/>
    <cellStyle name="Вывод 2 5 2 11 2 2 2" xfId="14946"/>
    <cellStyle name="Вывод 2 5 2 11 2 3" xfId="7700"/>
    <cellStyle name="Вывод 2 5 2 11 2 3 2" xfId="16624"/>
    <cellStyle name="Вывод 2 5 2 11 2 4" xfId="9377"/>
    <cellStyle name="Вывод 2 5 2 11 2 4 2" xfId="18301"/>
    <cellStyle name="Вывод 2 5 2 11 2 5" xfId="11855"/>
    <cellStyle name="Вывод 2 5 2 11 2 6" xfId="10012"/>
    <cellStyle name="Вывод 2 5 2 11 3" xfId="5029"/>
    <cellStyle name="Вывод 2 5 2 11 3 2" xfId="13956"/>
    <cellStyle name="Вывод 2 5 2 11 4" xfId="6839"/>
    <cellStyle name="Вывод 2 5 2 11 4 2" xfId="15763"/>
    <cellStyle name="Вывод 2 5 2 11 5" xfId="8517"/>
    <cellStyle name="Вывод 2 5 2 11 5 2" xfId="17441"/>
    <cellStyle name="Вывод 2 5 2 11 6" xfId="10985"/>
    <cellStyle name="Вывод 2 5 2 11 7" xfId="19403"/>
    <cellStyle name="Вывод 2 5 2 12" xfId="2364"/>
    <cellStyle name="Вывод 2 5 2 12 2" xfId="3226"/>
    <cellStyle name="Вывод 2 5 2 12 2 2" xfId="6338"/>
    <cellStyle name="Вывод 2 5 2 12 2 2 2" xfId="15262"/>
    <cellStyle name="Вывод 2 5 2 12 2 3" xfId="8016"/>
    <cellStyle name="Вывод 2 5 2 12 2 3 2" xfId="16940"/>
    <cellStyle name="Вывод 2 5 2 12 2 4" xfId="9693"/>
    <cellStyle name="Вывод 2 5 2 12 2 4 2" xfId="18617"/>
    <cellStyle name="Вывод 2 5 2 12 2 5" xfId="12171"/>
    <cellStyle name="Вывод 2 5 2 12 2 6" xfId="10135"/>
    <cellStyle name="Вывод 2 5 2 12 3" xfId="5478"/>
    <cellStyle name="Вывод 2 5 2 12 3 2" xfId="14402"/>
    <cellStyle name="Вывод 2 5 2 12 4" xfId="7156"/>
    <cellStyle name="Вывод 2 5 2 12 4 2" xfId="16080"/>
    <cellStyle name="Вывод 2 5 2 12 5" xfId="8833"/>
    <cellStyle name="Вывод 2 5 2 12 5 2" xfId="17757"/>
    <cellStyle name="Вывод 2 5 2 12 6" xfId="11310"/>
    <cellStyle name="Вывод 2 5 2 12 7" xfId="18865"/>
    <cellStyle name="Вывод 2 5 2 13" xfId="2399"/>
    <cellStyle name="Вывод 2 5 2 13 2" xfId="3259"/>
    <cellStyle name="Вывод 2 5 2 13 2 2" xfId="6371"/>
    <cellStyle name="Вывод 2 5 2 13 2 2 2" xfId="15295"/>
    <cellStyle name="Вывод 2 5 2 13 2 3" xfId="8049"/>
    <cellStyle name="Вывод 2 5 2 13 2 3 2" xfId="16973"/>
    <cellStyle name="Вывод 2 5 2 13 2 4" xfId="9726"/>
    <cellStyle name="Вывод 2 5 2 13 2 4 2" xfId="18650"/>
    <cellStyle name="Вывод 2 5 2 13 2 5" xfId="12204"/>
    <cellStyle name="Вывод 2 5 2 13 2 6" xfId="10036"/>
    <cellStyle name="Вывод 2 5 2 13 3" xfId="5511"/>
    <cellStyle name="Вывод 2 5 2 13 3 2" xfId="14435"/>
    <cellStyle name="Вывод 2 5 2 13 4" xfId="7189"/>
    <cellStyle name="Вывод 2 5 2 13 4 2" xfId="16113"/>
    <cellStyle name="Вывод 2 5 2 13 5" xfId="8866"/>
    <cellStyle name="Вывод 2 5 2 13 5 2" xfId="17790"/>
    <cellStyle name="Вывод 2 5 2 13 6" xfId="11344"/>
    <cellStyle name="Вывод 2 5 2 13 7" xfId="18970"/>
    <cellStyle name="Вывод 2 5 2 14" xfId="2464"/>
    <cellStyle name="Вывод 2 5 2 14 2" xfId="3300"/>
    <cellStyle name="Вывод 2 5 2 14 2 2" xfId="6412"/>
    <cellStyle name="Вывод 2 5 2 14 2 2 2" xfId="15336"/>
    <cellStyle name="Вывод 2 5 2 14 2 3" xfId="8090"/>
    <cellStyle name="Вывод 2 5 2 14 2 3 2" xfId="17014"/>
    <cellStyle name="Вывод 2 5 2 14 2 4" xfId="9767"/>
    <cellStyle name="Вывод 2 5 2 14 2 4 2" xfId="18691"/>
    <cellStyle name="Вывод 2 5 2 14 2 5" xfId="12245"/>
    <cellStyle name="Вывод 2 5 2 14 2 6" xfId="19703"/>
    <cellStyle name="Вывод 2 5 2 14 3" xfId="5576"/>
    <cellStyle name="Вывод 2 5 2 14 3 2" xfId="14500"/>
    <cellStyle name="Вывод 2 5 2 14 4" xfId="7254"/>
    <cellStyle name="Вывод 2 5 2 14 4 2" xfId="16178"/>
    <cellStyle name="Вывод 2 5 2 14 5" xfId="8931"/>
    <cellStyle name="Вывод 2 5 2 14 5 2" xfId="17855"/>
    <cellStyle name="Вывод 2 5 2 14 6" xfId="11409"/>
    <cellStyle name="Вывод 2 5 2 14 7" xfId="19637"/>
    <cellStyle name="Вывод 2 5 2 15" xfId="2490"/>
    <cellStyle name="Вывод 2 5 2 15 2" xfId="5602"/>
    <cellStyle name="Вывод 2 5 2 15 2 2" xfId="14526"/>
    <cellStyle name="Вывод 2 5 2 15 3" xfId="7280"/>
    <cellStyle name="Вывод 2 5 2 15 3 2" xfId="16204"/>
    <cellStyle name="Вывод 2 5 2 15 4" xfId="8957"/>
    <cellStyle name="Вывод 2 5 2 15 4 2" xfId="17881"/>
    <cellStyle name="Вывод 2 5 2 15 5" xfId="11435"/>
    <cellStyle name="Вывод 2 5 2 15 6" xfId="19387"/>
    <cellStyle name="Вывод 2 5 2 16" xfId="3343"/>
    <cellStyle name="Вывод 2 5 2 16 2" xfId="12288"/>
    <cellStyle name="Вывод 2 5 2 17" xfId="4755"/>
    <cellStyle name="Вывод 2 5 2 17 2" xfId="13686"/>
    <cellStyle name="Вывод 2 5 2 18" xfId="4875"/>
    <cellStyle name="Вывод 2 5 2 18 2" xfId="13803"/>
    <cellStyle name="Вывод 2 5 2 19" xfId="4688"/>
    <cellStyle name="Вывод 2 5 2 19 2" xfId="13621"/>
    <cellStyle name="Вывод 2 5 2 2" xfId="1728"/>
    <cellStyle name="Вывод 2 5 2 2 10" xfId="19103"/>
    <cellStyle name="Вывод 2 5 2 2 2" xfId="2101"/>
    <cellStyle name="Вывод 2 5 2 2 2 2" xfId="2977"/>
    <cellStyle name="Вывод 2 5 2 2 2 2 2" xfId="6089"/>
    <cellStyle name="Вывод 2 5 2 2 2 2 2 2" xfId="15013"/>
    <cellStyle name="Вывод 2 5 2 2 2 2 3" xfId="7767"/>
    <cellStyle name="Вывод 2 5 2 2 2 2 3 2" xfId="16691"/>
    <cellStyle name="Вывод 2 5 2 2 2 2 4" xfId="9444"/>
    <cellStyle name="Вывод 2 5 2 2 2 2 4 2" xfId="18368"/>
    <cellStyle name="Вывод 2 5 2 2 2 2 5" xfId="11922"/>
    <cellStyle name="Вывод 2 5 2 2 2 2 6" xfId="10465"/>
    <cellStyle name="Вывод 2 5 2 2 2 3" xfId="5227"/>
    <cellStyle name="Вывод 2 5 2 2 2 3 2" xfId="14151"/>
    <cellStyle name="Вывод 2 5 2 2 2 4" xfId="6906"/>
    <cellStyle name="Вывод 2 5 2 2 2 4 2" xfId="15830"/>
    <cellStyle name="Вывод 2 5 2 2 2 5" xfId="8584"/>
    <cellStyle name="Вывод 2 5 2 2 2 5 2" xfId="17508"/>
    <cellStyle name="Вывод 2 5 2 2 2 6" xfId="11052"/>
    <cellStyle name="Вывод 2 5 2 2 2 7" xfId="10089"/>
    <cellStyle name="Вывод 2 5 2 2 3" xfId="2187"/>
    <cellStyle name="Вывод 2 5 2 2 3 2" xfId="3063"/>
    <cellStyle name="Вывод 2 5 2 2 3 2 2" xfId="6175"/>
    <cellStyle name="Вывод 2 5 2 2 3 2 2 2" xfId="15099"/>
    <cellStyle name="Вывод 2 5 2 2 3 2 3" xfId="7853"/>
    <cellStyle name="Вывод 2 5 2 2 3 2 3 2" xfId="16777"/>
    <cellStyle name="Вывод 2 5 2 2 3 2 4" xfId="9530"/>
    <cellStyle name="Вывод 2 5 2 2 3 2 4 2" xfId="18454"/>
    <cellStyle name="Вывод 2 5 2 2 3 2 5" xfId="12008"/>
    <cellStyle name="Вывод 2 5 2 2 3 2 6" xfId="10510"/>
    <cellStyle name="Вывод 2 5 2 2 3 3" xfId="5313"/>
    <cellStyle name="Вывод 2 5 2 2 3 3 2" xfId="14237"/>
    <cellStyle name="Вывод 2 5 2 2 3 4" xfId="6992"/>
    <cellStyle name="Вывод 2 5 2 2 3 4 2" xfId="15916"/>
    <cellStyle name="Вывод 2 5 2 2 3 5" xfId="8670"/>
    <cellStyle name="Вывод 2 5 2 2 3 5 2" xfId="17594"/>
    <cellStyle name="Вывод 2 5 2 2 3 6" xfId="11138"/>
    <cellStyle name="Вывод 2 5 2 2 3 7" xfId="19159"/>
    <cellStyle name="Вывод 2 5 2 2 4" xfId="2273"/>
    <cellStyle name="Вывод 2 5 2 2 4 2" xfId="3149"/>
    <cellStyle name="Вывод 2 5 2 2 4 2 2" xfId="6261"/>
    <cellStyle name="Вывод 2 5 2 2 4 2 2 2" xfId="15185"/>
    <cellStyle name="Вывод 2 5 2 2 4 2 3" xfId="7939"/>
    <cellStyle name="Вывод 2 5 2 2 4 2 3 2" xfId="16863"/>
    <cellStyle name="Вывод 2 5 2 2 4 2 4" xfId="9616"/>
    <cellStyle name="Вывод 2 5 2 2 4 2 4 2" xfId="18540"/>
    <cellStyle name="Вывод 2 5 2 2 4 2 5" xfId="12094"/>
    <cellStyle name="Вывод 2 5 2 2 4 2 6" xfId="18765"/>
    <cellStyle name="Вывод 2 5 2 2 4 3" xfId="5399"/>
    <cellStyle name="Вывод 2 5 2 2 4 3 2" xfId="14323"/>
    <cellStyle name="Вывод 2 5 2 2 4 4" xfId="7078"/>
    <cellStyle name="Вывод 2 5 2 2 4 4 2" xfId="16002"/>
    <cellStyle name="Вывод 2 5 2 2 4 5" xfId="8756"/>
    <cellStyle name="Вывод 2 5 2 2 4 5 2" xfId="17680"/>
    <cellStyle name="Вывод 2 5 2 2 4 6" xfId="11224"/>
    <cellStyle name="Вывод 2 5 2 2 4 7" xfId="19256"/>
    <cellStyle name="Вывод 2 5 2 2 5" xfId="2604"/>
    <cellStyle name="Вывод 2 5 2 2 5 2" xfId="5716"/>
    <cellStyle name="Вывод 2 5 2 2 5 2 2" xfId="14640"/>
    <cellStyle name="Вывод 2 5 2 2 5 3" xfId="7394"/>
    <cellStyle name="Вывод 2 5 2 2 5 3 2" xfId="16318"/>
    <cellStyle name="Вывод 2 5 2 2 5 4" xfId="9071"/>
    <cellStyle name="Вывод 2 5 2 2 5 4 2" xfId="17995"/>
    <cellStyle name="Вывод 2 5 2 2 5 5" xfId="11549"/>
    <cellStyle name="Вывод 2 5 2 2 5 6" xfId="13326"/>
    <cellStyle name="Вывод 2 5 2 2 6" xfId="5017"/>
    <cellStyle name="Вывод 2 5 2 2 6 2" xfId="13944"/>
    <cellStyle name="Вывод 2 5 2 2 7" xfId="6533"/>
    <cellStyle name="Вывод 2 5 2 2 7 2" xfId="15457"/>
    <cellStyle name="Вывод 2 5 2 2 8" xfId="8211"/>
    <cellStyle name="Вывод 2 5 2 2 8 2" xfId="17135"/>
    <cellStyle name="Вывод 2 5 2 2 9" xfId="10679"/>
    <cellStyle name="Вывод 2 5 2 20" xfId="9810"/>
    <cellStyle name="Вывод 2 5 2 20 2" xfId="18734"/>
    <cellStyle name="Вывод 2 5 2 21" xfId="10295"/>
    <cellStyle name="Вывод 2 5 2 22" xfId="10124"/>
    <cellStyle name="Вывод 2 5 2 3" xfId="1697"/>
    <cellStyle name="Вывод 2 5 2 3 10" xfId="19067"/>
    <cellStyle name="Вывод 2 5 2 3 2" xfId="2107"/>
    <cellStyle name="Вывод 2 5 2 3 2 2" xfId="2983"/>
    <cellStyle name="Вывод 2 5 2 3 2 2 2" xfId="6095"/>
    <cellStyle name="Вывод 2 5 2 3 2 2 2 2" xfId="15019"/>
    <cellStyle name="Вывод 2 5 2 3 2 2 3" xfId="7773"/>
    <cellStyle name="Вывод 2 5 2 3 2 2 3 2" xfId="16697"/>
    <cellStyle name="Вывод 2 5 2 3 2 2 4" xfId="9450"/>
    <cellStyle name="Вывод 2 5 2 3 2 2 4 2" xfId="18374"/>
    <cellStyle name="Вывод 2 5 2 3 2 2 5" xfId="11928"/>
    <cellStyle name="Вывод 2 5 2 3 2 2 6" xfId="18794"/>
    <cellStyle name="Вывод 2 5 2 3 2 3" xfId="5233"/>
    <cellStyle name="Вывод 2 5 2 3 2 3 2" xfId="14157"/>
    <cellStyle name="Вывод 2 5 2 3 2 4" xfId="6912"/>
    <cellStyle name="Вывод 2 5 2 3 2 4 2" xfId="15836"/>
    <cellStyle name="Вывод 2 5 2 3 2 5" xfId="8590"/>
    <cellStyle name="Вывод 2 5 2 3 2 5 2" xfId="17514"/>
    <cellStyle name="Вывод 2 5 2 3 2 6" xfId="11058"/>
    <cellStyle name="Вывод 2 5 2 3 2 7" xfId="18990"/>
    <cellStyle name="Вывод 2 5 2 3 3" xfId="2193"/>
    <cellStyle name="Вывод 2 5 2 3 3 2" xfId="3069"/>
    <cellStyle name="Вывод 2 5 2 3 3 2 2" xfId="6181"/>
    <cellStyle name="Вывод 2 5 2 3 3 2 2 2" xfId="15105"/>
    <cellStyle name="Вывод 2 5 2 3 3 2 3" xfId="7859"/>
    <cellStyle name="Вывод 2 5 2 3 3 2 3 2" xfId="16783"/>
    <cellStyle name="Вывод 2 5 2 3 3 2 4" xfId="9536"/>
    <cellStyle name="Вывод 2 5 2 3 3 2 4 2" xfId="18460"/>
    <cellStyle name="Вывод 2 5 2 3 3 2 5" xfId="12014"/>
    <cellStyle name="Вывод 2 5 2 3 3 2 6" xfId="10123"/>
    <cellStyle name="Вывод 2 5 2 3 3 3" xfId="5319"/>
    <cellStyle name="Вывод 2 5 2 3 3 3 2" xfId="14243"/>
    <cellStyle name="Вывод 2 5 2 3 3 4" xfId="6998"/>
    <cellStyle name="Вывод 2 5 2 3 3 4 2" xfId="15922"/>
    <cellStyle name="Вывод 2 5 2 3 3 5" xfId="8676"/>
    <cellStyle name="Вывод 2 5 2 3 3 5 2" xfId="17600"/>
    <cellStyle name="Вывод 2 5 2 3 3 6" xfId="11144"/>
    <cellStyle name="Вывод 2 5 2 3 3 7" xfId="19260"/>
    <cellStyle name="Вывод 2 5 2 3 4" xfId="2279"/>
    <cellStyle name="Вывод 2 5 2 3 4 2" xfId="3155"/>
    <cellStyle name="Вывод 2 5 2 3 4 2 2" xfId="6267"/>
    <cellStyle name="Вывод 2 5 2 3 4 2 2 2" xfId="15191"/>
    <cellStyle name="Вывод 2 5 2 3 4 2 3" xfId="7945"/>
    <cellStyle name="Вывод 2 5 2 3 4 2 3 2" xfId="16869"/>
    <cellStyle name="Вывод 2 5 2 3 4 2 4" xfId="9622"/>
    <cellStyle name="Вывод 2 5 2 3 4 2 4 2" xfId="18546"/>
    <cellStyle name="Вывод 2 5 2 3 4 2 5" xfId="12100"/>
    <cellStyle name="Вывод 2 5 2 3 4 2 6" xfId="10420"/>
    <cellStyle name="Вывод 2 5 2 3 4 3" xfId="5405"/>
    <cellStyle name="Вывод 2 5 2 3 4 3 2" xfId="14329"/>
    <cellStyle name="Вывод 2 5 2 3 4 4" xfId="7084"/>
    <cellStyle name="Вывод 2 5 2 3 4 4 2" xfId="16008"/>
    <cellStyle name="Вывод 2 5 2 3 4 5" xfId="8762"/>
    <cellStyle name="Вывод 2 5 2 3 4 5 2" xfId="17686"/>
    <cellStyle name="Вывод 2 5 2 3 4 6" xfId="11230"/>
    <cellStyle name="Вывод 2 5 2 3 4 7" xfId="19205"/>
    <cellStyle name="Вывод 2 5 2 3 5" xfId="2573"/>
    <cellStyle name="Вывод 2 5 2 3 5 2" xfId="5685"/>
    <cellStyle name="Вывод 2 5 2 3 5 2 2" xfId="14609"/>
    <cellStyle name="Вывод 2 5 2 3 5 3" xfId="7363"/>
    <cellStyle name="Вывод 2 5 2 3 5 3 2" xfId="16287"/>
    <cellStyle name="Вывод 2 5 2 3 5 4" xfId="9040"/>
    <cellStyle name="Вывод 2 5 2 3 5 4 2" xfId="17964"/>
    <cellStyle name="Вывод 2 5 2 3 5 5" xfId="11518"/>
    <cellStyle name="Вывод 2 5 2 3 5 6" xfId="10259"/>
    <cellStyle name="Вывод 2 5 2 3 6" xfId="3986"/>
    <cellStyle name="Вывод 2 5 2 3 6 2" xfId="12926"/>
    <cellStyle name="Вывод 2 5 2 3 7" xfId="6502"/>
    <cellStyle name="Вывод 2 5 2 3 7 2" xfId="15426"/>
    <cellStyle name="Вывод 2 5 2 3 8" xfId="8180"/>
    <cellStyle name="Вывод 2 5 2 3 8 2" xfId="17104"/>
    <cellStyle name="Вывод 2 5 2 3 9" xfId="10648"/>
    <cellStyle name="Вывод 2 5 2 4" xfId="1671"/>
    <cellStyle name="Вывод 2 5 2 4 2" xfId="2547"/>
    <cellStyle name="Вывод 2 5 2 4 2 2" xfId="5659"/>
    <cellStyle name="Вывод 2 5 2 4 2 2 2" xfId="14583"/>
    <cellStyle name="Вывод 2 5 2 4 2 3" xfId="7337"/>
    <cellStyle name="Вывод 2 5 2 4 2 3 2" xfId="16261"/>
    <cellStyle name="Вывод 2 5 2 4 2 4" xfId="9014"/>
    <cellStyle name="Вывод 2 5 2 4 2 4 2" xfId="17938"/>
    <cellStyle name="Вывод 2 5 2 4 2 5" xfId="11492"/>
    <cellStyle name="Вывод 2 5 2 4 2 6" xfId="10425"/>
    <cellStyle name="Вывод 2 5 2 4 3" xfId="5145"/>
    <cellStyle name="Вывод 2 5 2 4 3 2" xfId="14069"/>
    <cellStyle name="Вывод 2 5 2 4 4" xfId="6476"/>
    <cellStyle name="Вывод 2 5 2 4 4 2" xfId="15400"/>
    <cellStyle name="Вывод 2 5 2 4 5" xfId="8154"/>
    <cellStyle name="Вывод 2 5 2 4 5 2" xfId="17078"/>
    <cellStyle name="Вывод 2 5 2 4 6" xfId="10622"/>
    <cellStyle name="Вывод 2 5 2 4 7" xfId="19367"/>
    <cellStyle name="Вывод 2 5 2 5" xfId="1771"/>
    <cellStyle name="Вывод 2 5 2 5 2" xfId="2647"/>
    <cellStyle name="Вывод 2 5 2 5 2 2" xfId="5759"/>
    <cellStyle name="Вывод 2 5 2 5 2 2 2" xfId="14683"/>
    <cellStyle name="Вывод 2 5 2 5 2 3" xfId="7437"/>
    <cellStyle name="Вывод 2 5 2 5 2 3 2" xfId="16361"/>
    <cellStyle name="Вывод 2 5 2 5 2 4" xfId="9114"/>
    <cellStyle name="Вывод 2 5 2 5 2 4 2" xfId="18038"/>
    <cellStyle name="Вывод 2 5 2 5 2 5" xfId="11592"/>
    <cellStyle name="Вывод 2 5 2 5 2 6" xfId="10039"/>
    <cellStyle name="Вывод 2 5 2 5 3" xfId="5116"/>
    <cellStyle name="Вывод 2 5 2 5 3 2" xfId="14043"/>
    <cellStyle name="Вывод 2 5 2 5 4" xfId="6576"/>
    <cellStyle name="Вывод 2 5 2 5 4 2" xfId="15500"/>
    <cellStyle name="Вывод 2 5 2 5 5" xfId="8254"/>
    <cellStyle name="Вывод 2 5 2 5 5 2" xfId="17178"/>
    <cellStyle name="Вывод 2 5 2 5 6" xfId="10722"/>
    <cellStyle name="Вывод 2 5 2 5 7" xfId="19145"/>
    <cellStyle name="Вывод 2 5 2 6" xfId="1929"/>
    <cellStyle name="Вывод 2 5 2 6 2" xfId="2805"/>
    <cellStyle name="Вывод 2 5 2 6 2 2" xfId="5917"/>
    <cellStyle name="Вывод 2 5 2 6 2 2 2" xfId="14841"/>
    <cellStyle name="Вывод 2 5 2 6 2 3" xfId="7595"/>
    <cellStyle name="Вывод 2 5 2 6 2 3 2" xfId="16519"/>
    <cellStyle name="Вывод 2 5 2 6 2 4" xfId="9272"/>
    <cellStyle name="Вывод 2 5 2 6 2 4 2" xfId="18196"/>
    <cellStyle name="Вывод 2 5 2 6 2 5" xfId="11750"/>
    <cellStyle name="Вывод 2 5 2 6 2 6" xfId="10550"/>
    <cellStyle name="Вывод 2 5 2 6 3" xfId="3845"/>
    <cellStyle name="Вывод 2 5 2 6 3 2" xfId="12785"/>
    <cellStyle name="Вывод 2 5 2 6 4" xfId="6734"/>
    <cellStyle name="Вывод 2 5 2 6 4 2" xfId="15658"/>
    <cellStyle name="Вывод 2 5 2 6 5" xfId="8412"/>
    <cellStyle name="Вывод 2 5 2 6 5 2" xfId="17336"/>
    <cellStyle name="Вывод 2 5 2 6 6" xfId="10880"/>
    <cellStyle name="Вывод 2 5 2 6 7" xfId="19699"/>
    <cellStyle name="Вывод 2 5 2 7" xfId="1902"/>
    <cellStyle name="Вывод 2 5 2 7 2" xfId="2778"/>
    <cellStyle name="Вывод 2 5 2 7 2 2" xfId="5890"/>
    <cellStyle name="Вывод 2 5 2 7 2 2 2" xfId="14814"/>
    <cellStyle name="Вывод 2 5 2 7 2 3" xfId="7568"/>
    <cellStyle name="Вывод 2 5 2 7 2 3 2" xfId="16492"/>
    <cellStyle name="Вывод 2 5 2 7 2 4" xfId="9245"/>
    <cellStyle name="Вывод 2 5 2 7 2 4 2" xfId="18169"/>
    <cellStyle name="Вывод 2 5 2 7 2 5" xfId="11723"/>
    <cellStyle name="Вывод 2 5 2 7 2 6" xfId="9948"/>
    <cellStyle name="Вывод 2 5 2 7 3" xfId="4869"/>
    <cellStyle name="Вывод 2 5 2 7 3 2" xfId="13797"/>
    <cellStyle name="Вывод 2 5 2 7 4" xfId="6707"/>
    <cellStyle name="Вывод 2 5 2 7 4 2" xfId="15631"/>
    <cellStyle name="Вывод 2 5 2 7 5" xfId="8385"/>
    <cellStyle name="Вывод 2 5 2 7 5 2" xfId="17309"/>
    <cellStyle name="Вывод 2 5 2 7 6" xfId="10853"/>
    <cellStyle name="Вывод 2 5 2 7 7" xfId="19393"/>
    <cellStyle name="Вывод 2 5 2 8" xfId="1962"/>
    <cellStyle name="Вывод 2 5 2 8 2" xfId="2838"/>
    <cellStyle name="Вывод 2 5 2 8 2 2" xfId="5950"/>
    <cellStyle name="Вывод 2 5 2 8 2 2 2" xfId="14874"/>
    <cellStyle name="Вывод 2 5 2 8 2 3" xfId="7628"/>
    <cellStyle name="Вывод 2 5 2 8 2 3 2" xfId="16552"/>
    <cellStyle name="Вывод 2 5 2 8 2 4" xfId="9305"/>
    <cellStyle name="Вывод 2 5 2 8 2 4 2" xfId="18229"/>
    <cellStyle name="Вывод 2 5 2 8 2 5" xfId="11783"/>
    <cellStyle name="Вывод 2 5 2 8 2 6" xfId="10064"/>
    <cellStyle name="Вывод 2 5 2 8 3" xfId="3534"/>
    <cellStyle name="Вывод 2 5 2 8 3 2" xfId="12476"/>
    <cellStyle name="Вывод 2 5 2 8 4" xfId="6767"/>
    <cellStyle name="Вывод 2 5 2 8 4 2" xfId="15691"/>
    <cellStyle name="Вывод 2 5 2 8 5" xfId="8445"/>
    <cellStyle name="Вывод 2 5 2 8 5 2" xfId="17369"/>
    <cellStyle name="Вывод 2 5 2 8 6" xfId="10913"/>
    <cellStyle name="Вывод 2 5 2 8 7" xfId="19506"/>
    <cellStyle name="Вывод 2 5 2 9" xfId="1908"/>
    <cellStyle name="Вывод 2 5 2 9 2" xfId="2784"/>
    <cellStyle name="Вывод 2 5 2 9 2 2" xfId="5896"/>
    <cellStyle name="Вывод 2 5 2 9 2 2 2" xfId="14820"/>
    <cellStyle name="Вывод 2 5 2 9 2 3" xfId="7574"/>
    <cellStyle name="Вывод 2 5 2 9 2 3 2" xfId="16498"/>
    <cellStyle name="Вывод 2 5 2 9 2 4" xfId="9251"/>
    <cellStyle name="Вывод 2 5 2 9 2 4 2" xfId="18175"/>
    <cellStyle name="Вывод 2 5 2 9 2 5" xfId="11729"/>
    <cellStyle name="Вывод 2 5 2 9 2 6" xfId="10375"/>
    <cellStyle name="Вывод 2 5 2 9 3" xfId="3618"/>
    <cellStyle name="Вывод 2 5 2 9 3 2" xfId="12560"/>
    <cellStyle name="Вывод 2 5 2 9 4" xfId="6713"/>
    <cellStyle name="Вывод 2 5 2 9 4 2" xfId="15637"/>
    <cellStyle name="Вывод 2 5 2 9 5" xfId="8391"/>
    <cellStyle name="Вывод 2 5 2 9 5 2" xfId="17315"/>
    <cellStyle name="Вывод 2 5 2 9 6" xfId="10859"/>
    <cellStyle name="Вывод 2 5 2 9 7" xfId="19330"/>
    <cellStyle name="Вывод 2 6" xfId="1636"/>
    <cellStyle name="Вывод 2 6 10" xfId="19268"/>
    <cellStyle name="Вывод 2 6 2" xfId="2059"/>
    <cellStyle name="Вывод 2 6 2 2" xfId="2935"/>
    <cellStyle name="Вывод 2 6 2 2 2" xfId="6047"/>
    <cellStyle name="Вывод 2 6 2 2 2 2" xfId="14971"/>
    <cellStyle name="Вывод 2 6 2 2 3" xfId="7725"/>
    <cellStyle name="Вывод 2 6 2 2 3 2" xfId="16649"/>
    <cellStyle name="Вывод 2 6 2 2 4" xfId="9402"/>
    <cellStyle name="Вывод 2 6 2 2 4 2" xfId="18326"/>
    <cellStyle name="Вывод 2 6 2 2 5" xfId="11880"/>
    <cellStyle name="Вывод 2 6 2 2 6" xfId="10449"/>
    <cellStyle name="Вывод 2 6 2 3" xfId="4731"/>
    <cellStyle name="Вывод 2 6 2 3 2" xfId="13663"/>
    <cellStyle name="Вывод 2 6 2 4" xfId="6864"/>
    <cellStyle name="Вывод 2 6 2 4 2" xfId="15788"/>
    <cellStyle name="Вывод 2 6 2 5" xfId="8542"/>
    <cellStyle name="Вывод 2 6 2 5 2" xfId="17466"/>
    <cellStyle name="Вывод 2 6 2 6" xfId="11010"/>
    <cellStyle name="Вывод 2 6 2 7" xfId="19046"/>
    <cellStyle name="Вывод 2 6 3" xfId="2145"/>
    <cellStyle name="Вывод 2 6 3 2" xfId="3021"/>
    <cellStyle name="Вывод 2 6 3 2 2" xfId="6133"/>
    <cellStyle name="Вывод 2 6 3 2 2 2" xfId="15057"/>
    <cellStyle name="Вывод 2 6 3 2 3" xfId="7811"/>
    <cellStyle name="Вывод 2 6 3 2 3 2" xfId="16735"/>
    <cellStyle name="Вывод 2 6 3 2 4" xfId="9488"/>
    <cellStyle name="Вывод 2 6 3 2 4 2" xfId="18412"/>
    <cellStyle name="Вывод 2 6 3 2 5" xfId="11966"/>
    <cellStyle name="Вывод 2 6 3 2 6" xfId="25"/>
    <cellStyle name="Вывод 2 6 3 3" xfId="5271"/>
    <cellStyle name="Вывод 2 6 3 3 2" xfId="14195"/>
    <cellStyle name="Вывод 2 6 3 4" xfId="6950"/>
    <cellStyle name="Вывод 2 6 3 4 2" xfId="15874"/>
    <cellStyle name="Вывод 2 6 3 5" xfId="8628"/>
    <cellStyle name="Вывод 2 6 3 5 2" xfId="17552"/>
    <cellStyle name="Вывод 2 6 3 6" xfId="11096"/>
    <cellStyle name="Вывод 2 6 3 7" xfId="19323"/>
    <cellStyle name="Вывод 2 6 4" xfId="2231"/>
    <cellStyle name="Вывод 2 6 4 2" xfId="3107"/>
    <cellStyle name="Вывод 2 6 4 2 2" xfId="6219"/>
    <cellStyle name="Вывод 2 6 4 2 2 2" xfId="15143"/>
    <cellStyle name="Вывод 2 6 4 2 3" xfId="7897"/>
    <cellStyle name="Вывод 2 6 4 2 3 2" xfId="16821"/>
    <cellStyle name="Вывод 2 6 4 2 4" xfId="9574"/>
    <cellStyle name="Вывод 2 6 4 2 4 2" xfId="18498"/>
    <cellStyle name="Вывод 2 6 4 2 5" xfId="12052"/>
    <cellStyle name="Вывод 2 6 4 2 6" xfId="9888"/>
    <cellStyle name="Вывод 2 6 4 3" xfId="5357"/>
    <cellStyle name="Вывод 2 6 4 3 2" xfId="14281"/>
    <cellStyle name="Вывод 2 6 4 4" xfId="7036"/>
    <cellStyle name="Вывод 2 6 4 4 2" xfId="15960"/>
    <cellStyle name="Вывод 2 6 4 5" xfId="8714"/>
    <cellStyle name="Вывод 2 6 4 5 2" xfId="17638"/>
    <cellStyle name="Вывод 2 6 4 6" xfId="11182"/>
    <cellStyle name="Вывод 2 6 4 7" xfId="19529"/>
    <cellStyle name="Вывод 2 6 5" xfId="2512"/>
    <cellStyle name="Вывод 2 6 5 2" xfId="5624"/>
    <cellStyle name="Вывод 2 6 5 2 2" xfId="14548"/>
    <cellStyle name="Вывод 2 6 5 3" xfId="7302"/>
    <cellStyle name="Вывод 2 6 5 3 2" xfId="16226"/>
    <cellStyle name="Вывод 2 6 5 4" xfId="8979"/>
    <cellStyle name="Вывод 2 6 5 4 2" xfId="17903"/>
    <cellStyle name="Вывод 2 6 5 5" xfId="11457"/>
    <cellStyle name="Вывод 2 6 5 6" xfId="10436"/>
    <cellStyle name="Вывод 2 6 6" xfId="4124"/>
    <cellStyle name="Вывод 2 6 6 2" xfId="13064"/>
    <cellStyle name="Вывод 2 6 7" xfId="6441"/>
    <cellStyle name="Вывод 2 6 7 2" xfId="15365"/>
    <cellStyle name="Вывод 2 6 8" xfId="8119"/>
    <cellStyle name="Вывод 2 6 8 2" xfId="17043"/>
    <cellStyle name="Вывод 2 6 9" xfId="10587"/>
    <cellStyle name="Вывод 2 7" xfId="1717"/>
    <cellStyle name="Вывод 2 7 10" xfId="18989"/>
    <cellStyle name="Вывод 2 7 2" xfId="2087"/>
    <cellStyle name="Вывод 2 7 2 2" xfId="2963"/>
    <cellStyle name="Вывод 2 7 2 2 2" xfId="6075"/>
    <cellStyle name="Вывод 2 7 2 2 2 2" xfId="14999"/>
    <cellStyle name="Вывод 2 7 2 2 3" xfId="7753"/>
    <cellStyle name="Вывод 2 7 2 2 3 2" xfId="16677"/>
    <cellStyle name="Вывод 2 7 2 2 4" xfId="9430"/>
    <cellStyle name="Вывод 2 7 2 2 4 2" xfId="18354"/>
    <cellStyle name="Вывод 2 7 2 2 5" xfId="11908"/>
    <cellStyle name="Вывод 2 7 2 2 6" xfId="10423"/>
    <cellStyle name="Вывод 2 7 2 3" xfId="5213"/>
    <cellStyle name="Вывод 2 7 2 3 2" xfId="14137"/>
    <cellStyle name="Вывод 2 7 2 4" xfId="6892"/>
    <cellStyle name="Вывод 2 7 2 4 2" xfId="15816"/>
    <cellStyle name="Вывод 2 7 2 5" xfId="8570"/>
    <cellStyle name="Вывод 2 7 2 5 2" xfId="17494"/>
    <cellStyle name="Вывод 2 7 2 6" xfId="11038"/>
    <cellStyle name="Вывод 2 7 2 7" xfId="19071"/>
    <cellStyle name="Вывод 2 7 3" xfId="2173"/>
    <cellStyle name="Вывод 2 7 3 2" xfId="3049"/>
    <cellStyle name="Вывод 2 7 3 2 2" xfId="6161"/>
    <cellStyle name="Вывод 2 7 3 2 2 2" xfId="15085"/>
    <cellStyle name="Вывод 2 7 3 2 3" xfId="7839"/>
    <cellStyle name="Вывод 2 7 3 2 3 2" xfId="16763"/>
    <cellStyle name="Вывод 2 7 3 2 4" xfId="9516"/>
    <cellStyle name="Вывод 2 7 3 2 4 2" xfId="18440"/>
    <cellStyle name="Вывод 2 7 3 2 5" xfId="11994"/>
    <cellStyle name="Вывод 2 7 3 2 6" xfId="10279"/>
    <cellStyle name="Вывод 2 7 3 3" xfId="5299"/>
    <cellStyle name="Вывод 2 7 3 3 2" xfId="14223"/>
    <cellStyle name="Вывод 2 7 3 4" xfId="6978"/>
    <cellStyle name="Вывод 2 7 3 4 2" xfId="15902"/>
    <cellStyle name="Вывод 2 7 3 5" xfId="8656"/>
    <cellStyle name="Вывод 2 7 3 5 2" xfId="17580"/>
    <cellStyle name="Вывод 2 7 3 6" xfId="11124"/>
    <cellStyle name="Вывод 2 7 3 7" xfId="19311"/>
    <cellStyle name="Вывод 2 7 4" xfId="2259"/>
    <cellStyle name="Вывод 2 7 4 2" xfId="3135"/>
    <cellStyle name="Вывод 2 7 4 2 2" xfId="6247"/>
    <cellStyle name="Вывод 2 7 4 2 2 2" xfId="15171"/>
    <cellStyle name="Вывод 2 7 4 2 3" xfId="7925"/>
    <cellStyle name="Вывод 2 7 4 2 3 2" xfId="16849"/>
    <cellStyle name="Вывод 2 7 4 2 4" xfId="9602"/>
    <cellStyle name="Вывод 2 7 4 2 4 2" xfId="18526"/>
    <cellStyle name="Вывод 2 7 4 2 5" xfId="12080"/>
    <cellStyle name="Вывод 2 7 4 2 6" xfId="10092"/>
    <cellStyle name="Вывод 2 7 4 3" xfId="5385"/>
    <cellStyle name="Вывод 2 7 4 3 2" xfId="14309"/>
    <cellStyle name="Вывод 2 7 4 4" xfId="7064"/>
    <cellStyle name="Вывод 2 7 4 4 2" xfId="15988"/>
    <cellStyle name="Вывод 2 7 4 5" xfId="8742"/>
    <cellStyle name="Вывод 2 7 4 5 2" xfId="17666"/>
    <cellStyle name="Вывод 2 7 4 6" xfId="11210"/>
    <cellStyle name="Вывод 2 7 4 7" xfId="19127"/>
    <cellStyle name="Вывод 2 7 5" xfId="2593"/>
    <cellStyle name="Вывод 2 7 5 2" xfId="5705"/>
    <cellStyle name="Вывод 2 7 5 2 2" xfId="14629"/>
    <cellStyle name="Вывод 2 7 5 3" xfId="7383"/>
    <cellStyle name="Вывод 2 7 5 3 2" xfId="16307"/>
    <cellStyle name="Вывод 2 7 5 4" xfId="9060"/>
    <cellStyle name="Вывод 2 7 5 4 2" xfId="17984"/>
    <cellStyle name="Вывод 2 7 5 5" xfId="11538"/>
    <cellStyle name="Вывод 2 7 5 6" xfId="9910"/>
    <cellStyle name="Вывод 2 7 6" xfId="4913"/>
    <cellStyle name="Вывод 2 7 6 2" xfId="13841"/>
    <cellStyle name="Вывод 2 7 7" xfId="6522"/>
    <cellStyle name="Вывод 2 7 7 2" xfId="15446"/>
    <cellStyle name="Вывод 2 7 8" xfId="8200"/>
    <cellStyle name="Вывод 2 7 8 2" xfId="17124"/>
    <cellStyle name="Вывод 2 7 9" xfId="10668"/>
    <cellStyle name="Вывод 2 8" xfId="1674"/>
    <cellStyle name="Вывод 2 8 2" xfId="2550"/>
    <cellStyle name="Вывод 2 8 2 2" xfId="5662"/>
    <cellStyle name="Вывод 2 8 2 2 2" xfId="14586"/>
    <cellStyle name="Вывод 2 8 2 3" xfId="7340"/>
    <cellStyle name="Вывод 2 8 2 3 2" xfId="16264"/>
    <cellStyle name="Вывод 2 8 2 4" xfId="9017"/>
    <cellStyle name="Вывод 2 8 2 4 2" xfId="17941"/>
    <cellStyle name="Вывод 2 8 2 5" xfId="11495"/>
    <cellStyle name="Вывод 2 8 2 6" xfId="9989"/>
    <cellStyle name="Вывод 2 8 3" xfId="4691"/>
    <cellStyle name="Вывод 2 8 3 2" xfId="13624"/>
    <cellStyle name="Вывод 2 8 4" xfId="6479"/>
    <cellStyle name="Вывод 2 8 4 2" xfId="15403"/>
    <cellStyle name="Вывод 2 8 5" xfId="8157"/>
    <cellStyle name="Вывод 2 8 5 2" xfId="17081"/>
    <cellStyle name="Вывод 2 8 6" xfId="10625"/>
    <cellStyle name="Вывод 2 8 7" xfId="18991"/>
    <cellStyle name="Вывод 2 9" xfId="1778"/>
    <cellStyle name="Вывод 2 9 2" xfId="2654"/>
    <cellStyle name="Вывод 2 9 2 2" xfId="5766"/>
    <cellStyle name="Вывод 2 9 2 2 2" xfId="14690"/>
    <cellStyle name="Вывод 2 9 2 3" xfId="7444"/>
    <cellStyle name="Вывод 2 9 2 3 2" xfId="16368"/>
    <cellStyle name="Вывод 2 9 2 4" xfId="9121"/>
    <cellStyle name="Вывод 2 9 2 4 2" xfId="18045"/>
    <cellStyle name="Вывод 2 9 2 5" xfId="11599"/>
    <cellStyle name="Вывод 2 9 2 6" xfId="10254"/>
    <cellStyle name="Вывод 2 9 3" xfId="5170"/>
    <cellStyle name="Вывод 2 9 3 2" xfId="14094"/>
    <cellStyle name="Вывод 2 9 4" xfId="6583"/>
    <cellStyle name="Вывод 2 9 4 2" xfId="15507"/>
    <cellStyle name="Вывод 2 9 5" xfId="8261"/>
    <cellStyle name="Вывод 2 9 5 2" xfId="17185"/>
    <cellStyle name="Вывод 2 9 6" xfId="10729"/>
    <cellStyle name="Вывод 2 9 7" xfId="9893"/>
    <cellStyle name="Вывод 3" xfId="471"/>
    <cellStyle name="Вычисление" xfId="11" builtinId="22" customBuiltin="1"/>
    <cellStyle name="Вычисление 2" xfId="107"/>
    <cellStyle name="Вычисление 2 10" xfId="1879"/>
    <cellStyle name="Вычисление 2 10 2" xfId="2755"/>
    <cellStyle name="Вычисление 2 10 2 2" xfId="3544"/>
    <cellStyle name="Вычисление 2 10 2 2 2" xfId="12486"/>
    <cellStyle name="Вычисление 2 10 2 3" xfId="5867"/>
    <cellStyle name="Вычисление 2 10 2 3 2" xfId="14791"/>
    <cellStyle name="Вычисление 2 10 2 4" xfId="7545"/>
    <cellStyle name="Вычисление 2 10 2 4 2" xfId="16469"/>
    <cellStyle name="Вычисление 2 10 2 5" xfId="9222"/>
    <cellStyle name="Вычисление 2 10 2 5 2" xfId="18146"/>
    <cellStyle name="Вычисление 2 10 2 6" xfId="11700"/>
    <cellStyle name="Вычисление 2 10 2 7" xfId="10110"/>
    <cellStyle name="Вычисление 2 10 3" xfId="3525"/>
    <cellStyle name="Вычисление 2 10 3 2" xfId="12467"/>
    <cellStyle name="Вычисление 2 10 4" xfId="4076"/>
    <cellStyle name="Вычисление 2 10 4 2" xfId="13016"/>
    <cellStyle name="Вычисление 2 10 5" xfId="6684"/>
    <cellStyle name="Вычисление 2 10 5 2" xfId="15608"/>
    <cellStyle name="Вычисление 2 10 6" xfId="8362"/>
    <cellStyle name="Вычисление 2 10 6 2" xfId="17286"/>
    <cellStyle name="Вычисление 2 10 7" xfId="10830"/>
    <cellStyle name="Вычисление 2 10 8" xfId="19339"/>
    <cellStyle name="Вычисление 2 11" xfId="1833"/>
    <cellStyle name="Вычисление 2 11 2" xfId="2709"/>
    <cellStyle name="Вычисление 2 11 2 2" xfId="3435"/>
    <cellStyle name="Вычисление 2 11 2 2 2" xfId="12379"/>
    <cellStyle name="Вычисление 2 11 2 3" xfId="5821"/>
    <cellStyle name="Вычисление 2 11 2 3 2" xfId="14745"/>
    <cellStyle name="Вычисление 2 11 2 4" xfId="7499"/>
    <cellStyle name="Вычисление 2 11 2 4 2" xfId="16423"/>
    <cellStyle name="Вычисление 2 11 2 5" xfId="9176"/>
    <cellStyle name="Вычисление 2 11 2 5 2" xfId="18100"/>
    <cellStyle name="Вычисление 2 11 2 6" xfId="11654"/>
    <cellStyle name="Вычисление 2 11 2 7" xfId="10074"/>
    <cellStyle name="Вычисление 2 11 3" xfId="4594"/>
    <cellStyle name="Вычисление 2 11 3 2" xfId="13529"/>
    <cellStyle name="Вычисление 2 11 4" xfId="4657"/>
    <cellStyle name="Вычисление 2 11 4 2" xfId="13590"/>
    <cellStyle name="Вычисление 2 11 5" xfId="6638"/>
    <cellStyle name="Вычисление 2 11 5 2" xfId="15562"/>
    <cellStyle name="Вычисление 2 11 6" xfId="8316"/>
    <cellStyle name="Вычисление 2 11 6 2" xfId="17240"/>
    <cellStyle name="Вычисление 2 11 7" xfId="10784"/>
    <cellStyle name="Вычисление 2 11 8" xfId="19052"/>
    <cellStyle name="Вычисление 2 12" xfId="1890"/>
    <cellStyle name="Вычисление 2 12 2" xfId="2766"/>
    <cellStyle name="Вычисление 2 12 2 2" xfId="3820"/>
    <cellStyle name="Вычисление 2 12 2 2 2" xfId="12760"/>
    <cellStyle name="Вычисление 2 12 2 3" xfId="5878"/>
    <cellStyle name="Вычисление 2 12 2 3 2" xfId="14802"/>
    <cellStyle name="Вычисление 2 12 2 4" xfId="7556"/>
    <cellStyle name="Вычисление 2 12 2 4 2" xfId="16480"/>
    <cellStyle name="Вычисление 2 12 2 5" xfId="9233"/>
    <cellStyle name="Вычисление 2 12 2 5 2" xfId="18157"/>
    <cellStyle name="Вычисление 2 12 2 6" xfId="11711"/>
    <cellStyle name="Вычисление 2 12 2 7" xfId="10365"/>
    <cellStyle name="Вычисление 2 12 3" xfId="3488"/>
    <cellStyle name="Вычисление 2 12 3 2" xfId="12431"/>
    <cellStyle name="Вычисление 2 12 4" xfId="4835"/>
    <cellStyle name="Вычисление 2 12 4 2" xfId="13764"/>
    <cellStyle name="Вычисление 2 12 5" xfId="6695"/>
    <cellStyle name="Вычисление 2 12 5 2" xfId="15619"/>
    <cellStyle name="Вычисление 2 12 6" xfId="8373"/>
    <cellStyle name="Вычисление 2 12 6 2" xfId="17297"/>
    <cellStyle name="Вычисление 2 12 7" xfId="10841"/>
    <cellStyle name="Вычисление 2 12 8" xfId="19634"/>
    <cellStyle name="Вычисление 2 13" xfId="1824"/>
    <cellStyle name="Вычисление 2 13 2" xfId="2700"/>
    <cellStyle name="Вычисление 2 13 2 2" xfId="3439"/>
    <cellStyle name="Вычисление 2 13 2 2 2" xfId="12383"/>
    <cellStyle name="Вычисление 2 13 2 3" xfId="5812"/>
    <cellStyle name="Вычисление 2 13 2 3 2" xfId="14736"/>
    <cellStyle name="Вычисление 2 13 2 4" xfId="7490"/>
    <cellStyle name="Вычисление 2 13 2 4 2" xfId="16414"/>
    <cellStyle name="Вычисление 2 13 2 5" xfId="9167"/>
    <cellStyle name="Вычисление 2 13 2 5 2" xfId="18091"/>
    <cellStyle name="Вычисление 2 13 2 6" xfId="11645"/>
    <cellStyle name="Вычисление 2 13 2 7" xfId="10022"/>
    <cellStyle name="Вычисление 2 13 3" xfId="3928"/>
    <cellStyle name="Вычисление 2 13 3 2" xfId="12868"/>
    <cellStyle name="Вычисление 2 13 4" xfId="4225"/>
    <cellStyle name="Вычисление 2 13 4 2" xfId="13164"/>
    <cellStyle name="Вычисление 2 13 5" xfId="6629"/>
    <cellStyle name="Вычисление 2 13 5 2" xfId="15553"/>
    <cellStyle name="Вычисление 2 13 6" xfId="8307"/>
    <cellStyle name="Вычисление 2 13 6 2" xfId="17231"/>
    <cellStyle name="Вычисление 2 13 7" xfId="10775"/>
    <cellStyle name="Вычисление 2 13 8" xfId="19534"/>
    <cellStyle name="Вычисление 2 14" xfId="1979"/>
    <cellStyle name="Вычисление 2 14 2" xfId="2855"/>
    <cellStyle name="Вычисление 2 14 2 2" xfId="4328"/>
    <cellStyle name="Вычисление 2 14 2 2 2" xfId="13267"/>
    <cellStyle name="Вычисление 2 14 2 3" xfId="5967"/>
    <cellStyle name="Вычисление 2 14 2 3 2" xfId="14891"/>
    <cellStyle name="Вычисление 2 14 2 4" xfId="7645"/>
    <cellStyle name="Вычисление 2 14 2 4 2" xfId="16569"/>
    <cellStyle name="Вычисление 2 14 2 5" xfId="9322"/>
    <cellStyle name="Вычисление 2 14 2 5 2" xfId="18246"/>
    <cellStyle name="Вычисление 2 14 2 6" xfId="11800"/>
    <cellStyle name="Вычисление 2 14 2 7" xfId="9985"/>
    <cellStyle name="Вычисление 2 14 3" xfId="4106"/>
    <cellStyle name="Вычисление 2 14 3 2" xfId="13046"/>
    <cellStyle name="Вычисление 2 14 4" xfId="3848"/>
    <cellStyle name="Вычисление 2 14 4 2" xfId="12788"/>
    <cellStyle name="Вычисление 2 14 5" xfId="6784"/>
    <cellStyle name="Вычисление 2 14 5 2" xfId="15708"/>
    <cellStyle name="Вычисление 2 14 6" xfId="8462"/>
    <cellStyle name="Вычисление 2 14 6 2" xfId="17386"/>
    <cellStyle name="Вычисление 2 14 7" xfId="10930"/>
    <cellStyle name="Вычисление 2 14 8" xfId="18979"/>
    <cellStyle name="Вычисление 2 15" xfId="2046"/>
    <cellStyle name="Вычисление 2 15 2" xfId="2922"/>
    <cellStyle name="Вычисление 2 15 2 2" xfId="4973"/>
    <cellStyle name="Вычисление 2 15 2 2 2" xfId="13900"/>
    <cellStyle name="Вычисление 2 15 2 3" xfId="6034"/>
    <cellStyle name="Вычисление 2 15 2 3 2" xfId="14958"/>
    <cellStyle name="Вычисление 2 15 2 4" xfId="7712"/>
    <cellStyle name="Вычисление 2 15 2 4 2" xfId="16636"/>
    <cellStyle name="Вычисление 2 15 2 5" xfId="9389"/>
    <cellStyle name="Вычисление 2 15 2 5 2" xfId="18313"/>
    <cellStyle name="Вычисление 2 15 2 6" xfId="11867"/>
    <cellStyle name="Вычисление 2 15 2 7" xfId="10523"/>
    <cellStyle name="Вычисление 2 15 3" xfId="3760"/>
    <cellStyle name="Вычисление 2 15 3 2" xfId="12700"/>
    <cellStyle name="Вычисление 2 15 4" xfId="4318"/>
    <cellStyle name="Вычисление 2 15 4 2" xfId="13257"/>
    <cellStyle name="Вычисление 2 15 5" xfId="6851"/>
    <cellStyle name="Вычисление 2 15 5 2" xfId="15775"/>
    <cellStyle name="Вычисление 2 15 6" xfId="8529"/>
    <cellStyle name="Вычисление 2 15 6 2" xfId="17453"/>
    <cellStyle name="Вычисление 2 15 7" xfId="10997"/>
    <cellStyle name="Вычисление 2 15 8" xfId="19623"/>
    <cellStyle name="Вычисление 2 16" xfId="2365"/>
    <cellStyle name="Вычисление 2 16 2" xfId="3227"/>
    <cellStyle name="Вычисление 2 16 2 2" xfId="3705"/>
    <cellStyle name="Вычисление 2 16 2 2 2" xfId="12645"/>
    <cellStyle name="Вычисление 2 16 2 3" xfId="6339"/>
    <cellStyle name="Вычисление 2 16 2 3 2" xfId="15263"/>
    <cellStyle name="Вычисление 2 16 2 4" xfId="8017"/>
    <cellStyle name="Вычисление 2 16 2 4 2" xfId="16941"/>
    <cellStyle name="Вычисление 2 16 2 5" xfId="9694"/>
    <cellStyle name="Вычисление 2 16 2 5 2" xfId="18618"/>
    <cellStyle name="Вычисление 2 16 2 6" xfId="12172"/>
    <cellStyle name="Вычисление 2 16 2 7" xfId="9999"/>
    <cellStyle name="Вычисление 2 16 3" xfId="3428"/>
    <cellStyle name="Вычисление 2 16 3 2" xfId="12372"/>
    <cellStyle name="Вычисление 2 16 4" xfId="5479"/>
    <cellStyle name="Вычисление 2 16 4 2" xfId="14403"/>
    <cellStyle name="Вычисление 2 16 5" xfId="7157"/>
    <cellStyle name="Вычисление 2 16 5 2" xfId="16081"/>
    <cellStyle name="Вычисление 2 16 6" xfId="8834"/>
    <cellStyle name="Вычисление 2 16 6 2" xfId="17758"/>
    <cellStyle name="Вычисление 2 16 7" xfId="11311"/>
    <cellStyle name="Вычисление 2 16 8" xfId="19302"/>
    <cellStyle name="Вычисление 2 17" xfId="2380"/>
    <cellStyle name="Вычисление 2 17 2" xfId="3242"/>
    <cellStyle name="Вычисление 2 17 2 2" xfId="5076"/>
    <cellStyle name="Вычисление 2 17 2 2 2" xfId="14003"/>
    <cellStyle name="Вычисление 2 17 2 3" xfId="6354"/>
    <cellStyle name="Вычисление 2 17 2 3 2" xfId="15278"/>
    <cellStyle name="Вычисление 2 17 2 4" xfId="8032"/>
    <cellStyle name="Вычисление 2 17 2 4 2" xfId="16956"/>
    <cellStyle name="Вычисление 2 17 2 5" xfId="9709"/>
    <cellStyle name="Вычисление 2 17 2 5 2" xfId="18633"/>
    <cellStyle name="Вычисление 2 17 2 6" xfId="12187"/>
    <cellStyle name="Вычисление 2 17 2 7" xfId="10495"/>
    <cellStyle name="Вычисление 2 17 3" xfId="4503"/>
    <cellStyle name="Вычисление 2 17 3 2" xfId="13439"/>
    <cellStyle name="Вычисление 2 17 4" xfId="5494"/>
    <cellStyle name="Вычисление 2 17 4 2" xfId="14418"/>
    <cellStyle name="Вычисление 2 17 5" xfId="7172"/>
    <cellStyle name="Вычисление 2 17 5 2" xfId="16096"/>
    <cellStyle name="Вычисление 2 17 6" xfId="8849"/>
    <cellStyle name="Вычисление 2 17 6 2" xfId="17773"/>
    <cellStyle name="Вычисление 2 17 7" xfId="11326"/>
    <cellStyle name="Вычисление 2 17 8" xfId="18882"/>
    <cellStyle name="Вычисление 2 18" xfId="2428"/>
    <cellStyle name="Вычисление 2 18 2" xfId="3285"/>
    <cellStyle name="Вычисление 2 18 2 2" xfId="3453"/>
    <cellStyle name="Вычисление 2 18 2 2 2" xfId="12397"/>
    <cellStyle name="Вычисление 2 18 2 3" xfId="6397"/>
    <cellStyle name="Вычисление 2 18 2 3 2" xfId="15321"/>
    <cellStyle name="Вычисление 2 18 2 4" xfId="8075"/>
    <cellStyle name="Вычисление 2 18 2 4 2" xfId="16999"/>
    <cellStyle name="Вычисление 2 18 2 5" xfId="9752"/>
    <cellStyle name="Вычисление 2 18 2 5 2" xfId="18676"/>
    <cellStyle name="Вычисление 2 18 2 6" xfId="12230"/>
    <cellStyle name="Вычисление 2 18 2 7" xfId="9952"/>
    <cellStyle name="Вычисление 2 18 3" xfId="3647"/>
    <cellStyle name="Вычисление 2 18 3 2" xfId="12588"/>
    <cellStyle name="Вычисление 2 18 4" xfId="5540"/>
    <cellStyle name="Вычисление 2 18 4 2" xfId="14464"/>
    <cellStyle name="Вычисление 2 18 5" xfId="7218"/>
    <cellStyle name="Вычисление 2 18 5 2" xfId="16142"/>
    <cellStyle name="Вычисление 2 18 6" xfId="8895"/>
    <cellStyle name="Вычисление 2 18 6 2" xfId="17819"/>
    <cellStyle name="Вычисление 2 18 7" xfId="11373"/>
    <cellStyle name="Вычисление 2 18 8" xfId="19202"/>
    <cellStyle name="Вычисление 2 19" xfId="2447"/>
    <cellStyle name="Вычисление 2 19 2" xfId="4098"/>
    <cellStyle name="Вычисление 2 19 2 2" xfId="13038"/>
    <cellStyle name="Вычисление 2 19 3" xfId="5559"/>
    <cellStyle name="Вычисление 2 19 3 2" xfId="14483"/>
    <cellStyle name="Вычисление 2 19 4" xfId="7237"/>
    <cellStyle name="Вычисление 2 19 4 2" xfId="16161"/>
    <cellStyle name="Вычисление 2 19 5" xfId="8914"/>
    <cellStyle name="Вычисление 2 19 5 2" xfId="17838"/>
    <cellStyle name="Вычисление 2 19 6" xfId="11392"/>
    <cellStyle name="Вычисление 2 19 7" xfId="19130"/>
    <cellStyle name="Вычисление 2 2" xfId="108"/>
    <cellStyle name="Вычисление 2 2 10" xfId="1881"/>
    <cellStyle name="Вычисление 2 2 10 2" xfId="2757"/>
    <cellStyle name="Вычисление 2 2 10 2 2" xfId="4853"/>
    <cellStyle name="Вычисление 2 2 10 2 2 2" xfId="13781"/>
    <cellStyle name="Вычисление 2 2 10 2 3" xfId="5869"/>
    <cellStyle name="Вычисление 2 2 10 2 3 2" xfId="14793"/>
    <cellStyle name="Вычисление 2 2 10 2 4" xfId="7547"/>
    <cellStyle name="Вычисление 2 2 10 2 4 2" xfId="16471"/>
    <cellStyle name="Вычисление 2 2 10 2 5" xfId="9224"/>
    <cellStyle name="Вычисление 2 2 10 2 5 2" xfId="18148"/>
    <cellStyle name="Вычисление 2 2 10 2 6" xfId="11702"/>
    <cellStyle name="Вычисление 2 2 10 2 7" xfId="10349"/>
    <cellStyle name="Вычисление 2 2 10 3" xfId="4477"/>
    <cellStyle name="Вычисление 2 2 10 3 2" xfId="13413"/>
    <cellStyle name="Вычисление 2 2 10 4" xfId="4801"/>
    <cellStyle name="Вычисление 2 2 10 4 2" xfId="13731"/>
    <cellStyle name="Вычисление 2 2 10 5" xfId="6686"/>
    <cellStyle name="Вычисление 2 2 10 5 2" xfId="15610"/>
    <cellStyle name="Вычисление 2 2 10 6" xfId="8364"/>
    <cellStyle name="Вычисление 2 2 10 6 2" xfId="17288"/>
    <cellStyle name="Вычисление 2 2 10 7" xfId="10832"/>
    <cellStyle name="Вычисление 2 2 10 8" xfId="19158"/>
    <cellStyle name="Вычисление 2 2 11" xfId="1826"/>
    <cellStyle name="Вычисление 2 2 11 2" xfId="2702"/>
    <cellStyle name="Вычисление 2 2 11 2 2" xfId="5100"/>
    <cellStyle name="Вычисление 2 2 11 2 2 2" xfId="14027"/>
    <cellStyle name="Вычисление 2 2 11 2 3" xfId="5814"/>
    <cellStyle name="Вычисление 2 2 11 2 3 2" xfId="14738"/>
    <cellStyle name="Вычисление 2 2 11 2 4" xfId="7492"/>
    <cellStyle name="Вычисление 2 2 11 2 4 2" xfId="16416"/>
    <cellStyle name="Вычисление 2 2 11 2 5" xfId="9169"/>
    <cellStyle name="Вычисление 2 2 11 2 5 2" xfId="18093"/>
    <cellStyle name="Вычисление 2 2 11 2 6" xfId="11647"/>
    <cellStyle name="Вычисление 2 2 11 2 7" xfId="9901"/>
    <cellStyle name="Вычисление 2 2 11 3" xfId="4045"/>
    <cellStyle name="Вычисление 2 2 11 3 2" xfId="12985"/>
    <cellStyle name="Вычисление 2 2 11 4" xfId="4828"/>
    <cellStyle name="Вычисление 2 2 11 4 2" xfId="13757"/>
    <cellStyle name="Вычисление 2 2 11 5" xfId="6631"/>
    <cellStyle name="Вычисление 2 2 11 5 2" xfId="15555"/>
    <cellStyle name="Вычисление 2 2 11 6" xfId="8309"/>
    <cellStyle name="Вычисление 2 2 11 6 2" xfId="17233"/>
    <cellStyle name="Вычисление 2 2 11 7" xfId="10777"/>
    <cellStyle name="Вычисление 2 2 11 8" xfId="18857"/>
    <cellStyle name="Вычисление 2 2 12" xfId="1829"/>
    <cellStyle name="Вычисление 2 2 12 2" xfId="2705"/>
    <cellStyle name="Вычисление 2 2 12 2 2" xfId="3691"/>
    <cellStyle name="Вычисление 2 2 12 2 2 2" xfId="12631"/>
    <cellStyle name="Вычисление 2 2 12 2 3" xfId="5817"/>
    <cellStyle name="Вычисление 2 2 12 2 3 2" xfId="14741"/>
    <cellStyle name="Вычисление 2 2 12 2 4" xfId="7495"/>
    <cellStyle name="Вычисление 2 2 12 2 4 2" xfId="16419"/>
    <cellStyle name="Вычисление 2 2 12 2 5" xfId="9172"/>
    <cellStyle name="Вычисление 2 2 12 2 5 2" xfId="18096"/>
    <cellStyle name="Вычисление 2 2 12 2 6" xfId="11650"/>
    <cellStyle name="Вычисление 2 2 12 2 7" xfId="10143"/>
    <cellStyle name="Вычисление 2 2 12 3" xfId="5002"/>
    <cellStyle name="Вычисление 2 2 12 3 2" xfId="13929"/>
    <cellStyle name="Вычисление 2 2 12 4" xfId="5139"/>
    <cellStyle name="Вычисление 2 2 12 4 2" xfId="14064"/>
    <cellStyle name="Вычисление 2 2 12 5" xfId="6634"/>
    <cellStyle name="Вычисление 2 2 12 5 2" xfId="15558"/>
    <cellStyle name="Вычисление 2 2 12 6" xfId="8312"/>
    <cellStyle name="Вычисление 2 2 12 6 2" xfId="17236"/>
    <cellStyle name="Вычисление 2 2 12 7" xfId="10780"/>
    <cellStyle name="Вычисление 2 2 12 8" xfId="19141"/>
    <cellStyle name="Вычисление 2 2 13" xfId="1980"/>
    <cellStyle name="Вычисление 2 2 13 2" xfId="2856"/>
    <cellStyle name="Вычисление 2 2 13 2 2" xfId="4609"/>
    <cellStyle name="Вычисление 2 2 13 2 2 2" xfId="13543"/>
    <cellStyle name="Вычисление 2 2 13 2 3" xfId="5968"/>
    <cellStyle name="Вычисление 2 2 13 2 3 2" xfId="14892"/>
    <cellStyle name="Вычисление 2 2 13 2 4" xfId="7646"/>
    <cellStyle name="Вычисление 2 2 13 2 4 2" xfId="16570"/>
    <cellStyle name="Вычисление 2 2 13 2 5" xfId="9323"/>
    <cellStyle name="Вычисление 2 2 13 2 5 2" xfId="18247"/>
    <cellStyle name="Вычисление 2 2 13 2 6" xfId="11801"/>
    <cellStyle name="Вычисление 2 2 13 2 7" xfId="10257"/>
    <cellStyle name="Вычисление 2 2 13 3" xfId="4638"/>
    <cellStyle name="Вычисление 2 2 13 3 2" xfId="13571"/>
    <cellStyle name="Вычисление 2 2 13 4" xfId="3921"/>
    <cellStyle name="Вычисление 2 2 13 4 2" xfId="12861"/>
    <cellStyle name="Вычисление 2 2 13 5" xfId="6785"/>
    <cellStyle name="Вычисление 2 2 13 5 2" xfId="15709"/>
    <cellStyle name="Вычисление 2 2 13 6" xfId="8463"/>
    <cellStyle name="Вычисление 2 2 13 6 2" xfId="17387"/>
    <cellStyle name="Вычисление 2 2 13 7" xfId="10931"/>
    <cellStyle name="Вычисление 2 2 13 8" xfId="19378"/>
    <cellStyle name="Вычисление 2 2 14" xfId="2030"/>
    <cellStyle name="Вычисление 2 2 14 2" xfId="2906"/>
    <cellStyle name="Вычисление 2 2 14 2 2" xfId="3411"/>
    <cellStyle name="Вычисление 2 2 14 2 2 2" xfId="12355"/>
    <cellStyle name="Вычисление 2 2 14 2 3" xfId="6018"/>
    <cellStyle name="Вычисление 2 2 14 2 3 2" xfId="14942"/>
    <cellStyle name="Вычисление 2 2 14 2 4" xfId="7696"/>
    <cellStyle name="Вычисление 2 2 14 2 4 2" xfId="16620"/>
    <cellStyle name="Вычисление 2 2 14 2 5" xfId="9373"/>
    <cellStyle name="Вычисление 2 2 14 2 5 2" xfId="18297"/>
    <cellStyle name="Вычисление 2 2 14 2 6" xfId="11851"/>
    <cellStyle name="Вычисление 2 2 14 2 7" xfId="18761"/>
    <cellStyle name="Вычисление 2 2 14 3" xfId="3916"/>
    <cellStyle name="Вычисление 2 2 14 3 2" xfId="12856"/>
    <cellStyle name="Вычисление 2 2 14 4" xfId="4796"/>
    <cellStyle name="Вычисление 2 2 14 4 2" xfId="13726"/>
    <cellStyle name="Вычисление 2 2 14 5" xfId="6835"/>
    <cellStyle name="Вычисление 2 2 14 5 2" xfId="15759"/>
    <cellStyle name="Вычисление 2 2 14 6" xfId="8513"/>
    <cellStyle name="Вычисление 2 2 14 6 2" xfId="17437"/>
    <cellStyle name="Вычисление 2 2 14 7" xfId="10981"/>
    <cellStyle name="Вычисление 2 2 14 8" xfId="19368"/>
    <cellStyle name="Вычисление 2 2 15" xfId="2366"/>
    <cellStyle name="Вычисление 2 2 15 2" xfId="3228"/>
    <cellStyle name="Вычисление 2 2 15 2 2" xfId="4151"/>
    <cellStyle name="Вычисление 2 2 15 2 2 2" xfId="13090"/>
    <cellStyle name="Вычисление 2 2 15 2 3" xfId="6340"/>
    <cellStyle name="Вычисление 2 2 15 2 3 2" xfId="15264"/>
    <cellStyle name="Вычисление 2 2 15 2 4" xfId="8018"/>
    <cellStyle name="Вычисление 2 2 15 2 4 2" xfId="16942"/>
    <cellStyle name="Вычисление 2 2 15 2 5" xfId="9695"/>
    <cellStyle name="Вычисление 2 2 15 2 5 2" xfId="18619"/>
    <cellStyle name="Вычисление 2 2 15 2 6" xfId="12173"/>
    <cellStyle name="Вычисление 2 2 15 2 7" xfId="10233"/>
    <cellStyle name="Вычисление 2 2 15 3" xfId="4907"/>
    <cellStyle name="Вычисление 2 2 15 3 2" xfId="13835"/>
    <cellStyle name="Вычисление 2 2 15 4" xfId="5480"/>
    <cellStyle name="Вычисление 2 2 15 4 2" xfId="14404"/>
    <cellStyle name="Вычисление 2 2 15 5" xfId="7158"/>
    <cellStyle name="Вычисление 2 2 15 5 2" xfId="16082"/>
    <cellStyle name="Вычисление 2 2 15 6" xfId="8835"/>
    <cellStyle name="Вычисление 2 2 15 6 2" xfId="17759"/>
    <cellStyle name="Вычисление 2 2 15 7" xfId="11312"/>
    <cellStyle name="Вычисление 2 2 15 8" xfId="19630"/>
    <cellStyle name="Вычисление 2 2 16" xfId="2329"/>
    <cellStyle name="Вычисление 2 2 16 2" xfId="3198"/>
    <cellStyle name="Вычисление 2 2 16 2 2" xfId="3514"/>
    <cellStyle name="Вычисление 2 2 16 2 2 2" xfId="12456"/>
    <cellStyle name="Вычисление 2 2 16 2 3" xfId="6310"/>
    <cellStyle name="Вычисление 2 2 16 2 3 2" xfId="15234"/>
    <cellStyle name="Вычисление 2 2 16 2 4" xfId="7988"/>
    <cellStyle name="Вычисление 2 2 16 2 4 2" xfId="16912"/>
    <cellStyle name="Вычисление 2 2 16 2 5" xfId="9665"/>
    <cellStyle name="Вычисление 2 2 16 2 5 2" xfId="18589"/>
    <cellStyle name="Вычисление 2 2 16 2 6" xfId="12143"/>
    <cellStyle name="Вычисление 2 2 16 2 7" xfId="18782"/>
    <cellStyle name="Вычисление 2 2 16 3" xfId="4263"/>
    <cellStyle name="Вычисление 2 2 16 3 2" xfId="13202"/>
    <cellStyle name="Вычисление 2 2 16 4" xfId="5450"/>
    <cellStyle name="Вычисление 2 2 16 4 2" xfId="14374"/>
    <cellStyle name="Вычисление 2 2 16 5" xfId="7128"/>
    <cellStyle name="Вычисление 2 2 16 5 2" xfId="16052"/>
    <cellStyle name="Вычисление 2 2 16 6" xfId="8805"/>
    <cellStyle name="Вычисление 2 2 16 6 2" xfId="17729"/>
    <cellStyle name="Вычисление 2 2 16 7" xfId="11278"/>
    <cellStyle name="Вычисление 2 2 16 8" xfId="10047"/>
    <cellStyle name="Вычисление 2 2 17" xfId="2429"/>
    <cellStyle name="Вычисление 2 2 17 2" xfId="3286"/>
    <cellStyle name="Вычисление 2 2 17 2 2" xfId="3644"/>
    <cellStyle name="Вычисление 2 2 17 2 2 2" xfId="12585"/>
    <cellStyle name="Вычисление 2 2 17 2 3" xfId="6398"/>
    <cellStyle name="Вычисление 2 2 17 2 3 2" xfId="15322"/>
    <cellStyle name="Вычисление 2 2 17 2 4" xfId="8076"/>
    <cellStyle name="Вычисление 2 2 17 2 4 2" xfId="17000"/>
    <cellStyle name="Вычисление 2 2 17 2 5" xfId="9753"/>
    <cellStyle name="Вычисление 2 2 17 2 5 2" xfId="18677"/>
    <cellStyle name="Вычисление 2 2 17 2 6" xfId="12231"/>
    <cellStyle name="Вычисление 2 2 17 2 7" xfId="18790"/>
    <cellStyle name="Вычисление 2 2 17 3" xfId="4188"/>
    <cellStyle name="Вычисление 2 2 17 3 2" xfId="13127"/>
    <cellStyle name="Вычисление 2 2 17 4" xfId="5541"/>
    <cellStyle name="Вычисление 2 2 17 4 2" xfId="14465"/>
    <cellStyle name="Вычисление 2 2 17 5" xfId="7219"/>
    <cellStyle name="Вычисление 2 2 17 5 2" xfId="16143"/>
    <cellStyle name="Вычисление 2 2 17 6" xfId="8896"/>
    <cellStyle name="Вычисление 2 2 17 6 2" xfId="17820"/>
    <cellStyle name="Вычисление 2 2 17 7" xfId="11374"/>
    <cellStyle name="Вычисление 2 2 17 8" xfId="19495"/>
    <cellStyle name="Вычисление 2 2 18" xfId="2440"/>
    <cellStyle name="Вычисление 2 2 18 2" xfId="3511"/>
    <cellStyle name="Вычисление 2 2 18 2 2" xfId="12454"/>
    <cellStyle name="Вычисление 2 2 18 3" xfId="5552"/>
    <cellStyle name="Вычисление 2 2 18 3 2" xfId="14476"/>
    <cellStyle name="Вычисление 2 2 18 4" xfId="7230"/>
    <cellStyle name="Вычисление 2 2 18 4 2" xfId="16154"/>
    <cellStyle name="Вычисление 2 2 18 5" xfId="8907"/>
    <cellStyle name="Вычисление 2 2 18 5 2" xfId="17831"/>
    <cellStyle name="Вычисление 2 2 18 6" xfId="11385"/>
    <cellStyle name="Вычисление 2 2 18 7" xfId="18843"/>
    <cellStyle name="Вычисление 2 2 19" xfId="3329"/>
    <cellStyle name="Вычисление 2 2 19 2" xfId="12274"/>
    <cellStyle name="Вычисление 2 2 2" xfId="109"/>
    <cellStyle name="Вычисление 2 2 2 10" xfId="1942"/>
    <cellStyle name="Вычисление 2 2 2 10 2" xfId="2818"/>
    <cellStyle name="Вычисление 2 2 2 10 2 2" xfId="5046"/>
    <cellStyle name="Вычисление 2 2 2 10 2 2 2" xfId="13973"/>
    <cellStyle name="Вычисление 2 2 2 10 2 3" xfId="5930"/>
    <cellStyle name="Вычисление 2 2 2 10 2 3 2" xfId="14854"/>
    <cellStyle name="Вычисление 2 2 2 10 2 4" xfId="7608"/>
    <cellStyle name="Вычисление 2 2 2 10 2 4 2" xfId="16532"/>
    <cellStyle name="Вычисление 2 2 2 10 2 5" xfId="9285"/>
    <cellStyle name="Вычисление 2 2 2 10 2 5 2" xfId="18209"/>
    <cellStyle name="Вычисление 2 2 2 10 2 6" xfId="11763"/>
    <cellStyle name="Вычисление 2 2 2 10 2 7" xfId="10369"/>
    <cellStyle name="Вычисление 2 2 2 10 3" xfId="3623"/>
    <cellStyle name="Вычисление 2 2 2 10 3 2" xfId="12565"/>
    <cellStyle name="Вычисление 2 2 2 10 4" xfId="5069"/>
    <cellStyle name="Вычисление 2 2 2 10 4 2" xfId="13996"/>
    <cellStyle name="Вычисление 2 2 2 10 5" xfId="6747"/>
    <cellStyle name="Вычисление 2 2 2 10 5 2" xfId="15671"/>
    <cellStyle name="Вычисление 2 2 2 10 6" xfId="8425"/>
    <cellStyle name="Вычисление 2 2 2 10 6 2" xfId="17349"/>
    <cellStyle name="Вычисление 2 2 2 10 7" xfId="10893"/>
    <cellStyle name="Вычисление 2 2 2 10 8" xfId="18938"/>
    <cellStyle name="Вычисление 2 2 2 11" xfId="1821"/>
    <cellStyle name="Вычисление 2 2 2 11 2" xfId="2697"/>
    <cellStyle name="Вычисление 2 2 2 11 2 2" xfId="3821"/>
    <cellStyle name="Вычисление 2 2 2 11 2 2 2" xfId="12761"/>
    <cellStyle name="Вычисление 2 2 2 11 2 3" xfId="5809"/>
    <cellStyle name="Вычисление 2 2 2 11 2 3 2" xfId="14733"/>
    <cellStyle name="Вычисление 2 2 2 11 2 4" xfId="7487"/>
    <cellStyle name="Вычисление 2 2 2 11 2 4 2" xfId="16411"/>
    <cellStyle name="Вычисление 2 2 2 11 2 5" xfId="9164"/>
    <cellStyle name="Вычисление 2 2 2 11 2 5 2" xfId="18088"/>
    <cellStyle name="Вычисление 2 2 2 11 2 6" xfId="11642"/>
    <cellStyle name="Вычисление 2 2 2 11 2 7" xfId="10116"/>
    <cellStyle name="Вычисление 2 2 2 11 3" xfId="4999"/>
    <cellStyle name="Вычисление 2 2 2 11 3 2" xfId="13926"/>
    <cellStyle name="Вычисление 2 2 2 11 4" xfId="3432"/>
    <cellStyle name="Вычисление 2 2 2 11 4 2" xfId="12376"/>
    <cellStyle name="Вычисление 2 2 2 11 5" xfId="6626"/>
    <cellStyle name="Вычисление 2 2 2 11 5 2" xfId="15550"/>
    <cellStyle name="Вычисление 2 2 2 11 6" xfId="8304"/>
    <cellStyle name="Вычисление 2 2 2 11 6 2" xfId="17228"/>
    <cellStyle name="Вычисление 2 2 2 11 7" xfId="10772"/>
    <cellStyle name="Вычисление 2 2 2 11 8" xfId="19170"/>
    <cellStyle name="Вычисление 2 2 2 12" xfId="1836"/>
    <cellStyle name="Вычисление 2 2 2 12 2" xfId="2712"/>
    <cellStyle name="Вычисление 2 2 2 12 2 2" xfId="5101"/>
    <cellStyle name="Вычисление 2 2 2 12 2 2 2" xfId="14028"/>
    <cellStyle name="Вычисление 2 2 2 12 2 3" xfId="5824"/>
    <cellStyle name="Вычисление 2 2 2 12 2 3 2" xfId="14748"/>
    <cellStyle name="Вычисление 2 2 2 12 2 4" xfId="7502"/>
    <cellStyle name="Вычисление 2 2 2 12 2 4 2" xfId="16426"/>
    <cellStyle name="Вычисление 2 2 2 12 2 5" xfId="9179"/>
    <cellStyle name="Вычисление 2 2 2 12 2 5 2" xfId="18103"/>
    <cellStyle name="Вычисление 2 2 2 12 2 6" xfId="11657"/>
    <cellStyle name="Вычисление 2 2 2 12 2 7" xfId="19193"/>
    <cellStyle name="Вычисление 2 2 2 12 3" xfId="3734"/>
    <cellStyle name="Вычисление 2 2 2 12 3 2" xfId="12674"/>
    <cellStyle name="Вычисление 2 2 2 12 4" xfId="3769"/>
    <cellStyle name="Вычисление 2 2 2 12 4 2" xfId="12709"/>
    <cellStyle name="Вычисление 2 2 2 12 5" xfId="6641"/>
    <cellStyle name="Вычисление 2 2 2 12 5 2" xfId="15565"/>
    <cellStyle name="Вычисление 2 2 2 12 6" xfId="8319"/>
    <cellStyle name="Вычисление 2 2 2 12 6 2" xfId="17243"/>
    <cellStyle name="Вычисление 2 2 2 12 7" xfId="10787"/>
    <cellStyle name="Вычисление 2 2 2 12 8" xfId="10003"/>
    <cellStyle name="Вычисление 2 2 2 13" xfId="1981"/>
    <cellStyle name="Вычисление 2 2 2 13 2" xfId="2857"/>
    <cellStyle name="Вычисление 2 2 2 13 2 2" xfId="3404"/>
    <cellStyle name="Вычисление 2 2 2 13 2 2 2" xfId="12348"/>
    <cellStyle name="Вычисление 2 2 2 13 2 3" xfId="5969"/>
    <cellStyle name="Вычисление 2 2 2 13 2 3 2" xfId="14893"/>
    <cellStyle name="Вычисление 2 2 2 13 2 4" xfId="7647"/>
    <cellStyle name="Вычисление 2 2 2 13 2 4 2" xfId="16571"/>
    <cellStyle name="Вычисление 2 2 2 13 2 5" xfId="9324"/>
    <cellStyle name="Вычисление 2 2 2 13 2 5 2" xfId="18248"/>
    <cellStyle name="Вычисление 2 2 2 13 2 6" xfId="11802"/>
    <cellStyle name="Вычисление 2 2 2 13 2 7" xfId="10192"/>
    <cellStyle name="Вычисление 2 2 2 13 3" xfId="3387"/>
    <cellStyle name="Вычисление 2 2 2 13 3 2" xfId="12331"/>
    <cellStyle name="Вычисление 2 2 2 13 4" xfId="3733"/>
    <cellStyle name="Вычисление 2 2 2 13 4 2" xfId="12673"/>
    <cellStyle name="Вычисление 2 2 2 13 5" xfId="6786"/>
    <cellStyle name="Вычисление 2 2 2 13 5 2" xfId="15710"/>
    <cellStyle name="Вычисление 2 2 2 13 6" xfId="8464"/>
    <cellStyle name="Вычисление 2 2 2 13 6 2" xfId="17388"/>
    <cellStyle name="Вычисление 2 2 2 13 7" xfId="10932"/>
    <cellStyle name="Вычисление 2 2 2 13 8" xfId="18924"/>
    <cellStyle name="Вычисление 2 2 2 14" xfId="2017"/>
    <cellStyle name="Вычисление 2 2 2 14 2" xfId="2893"/>
    <cellStyle name="Вычисление 2 2 2 14 2 2" xfId="4418"/>
    <cellStyle name="Вычисление 2 2 2 14 2 2 2" xfId="13356"/>
    <cellStyle name="Вычисление 2 2 2 14 2 3" xfId="6005"/>
    <cellStyle name="Вычисление 2 2 2 14 2 3 2" xfId="14929"/>
    <cellStyle name="Вычисление 2 2 2 14 2 4" xfId="7683"/>
    <cellStyle name="Вычисление 2 2 2 14 2 4 2" xfId="16607"/>
    <cellStyle name="Вычисление 2 2 2 14 2 5" xfId="9360"/>
    <cellStyle name="Вычисление 2 2 2 14 2 5 2" xfId="18284"/>
    <cellStyle name="Вычисление 2 2 2 14 2 6" xfId="11838"/>
    <cellStyle name="Вычисление 2 2 2 14 2 7" xfId="10518"/>
    <cellStyle name="Вычисление 2 2 2 14 3" xfId="4461"/>
    <cellStyle name="Вычисление 2 2 2 14 3 2" xfId="13398"/>
    <cellStyle name="Вычисление 2 2 2 14 4" xfId="4357"/>
    <cellStyle name="Вычисление 2 2 2 14 4 2" xfId="13296"/>
    <cellStyle name="Вычисление 2 2 2 14 5" xfId="6822"/>
    <cellStyle name="Вычисление 2 2 2 14 5 2" xfId="15746"/>
    <cellStyle name="Вычисление 2 2 2 14 6" xfId="8500"/>
    <cellStyle name="Вычисление 2 2 2 14 6 2" xfId="17424"/>
    <cellStyle name="Вычисление 2 2 2 14 7" xfId="10968"/>
    <cellStyle name="Вычисление 2 2 2 14 8" xfId="18931"/>
    <cellStyle name="Вычисление 2 2 2 15" xfId="2367"/>
    <cellStyle name="Вычисление 2 2 2 15 2" xfId="3229"/>
    <cellStyle name="Вычисление 2 2 2 15 2 2" xfId="3533"/>
    <cellStyle name="Вычисление 2 2 2 15 2 2 2" xfId="12475"/>
    <cellStyle name="Вычисление 2 2 2 15 2 3" xfId="6341"/>
    <cellStyle name="Вычисление 2 2 2 15 2 3 2" xfId="15265"/>
    <cellStyle name="Вычисление 2 2 2 15 2 4" xfId="8019"/>
    <cellStyle name="Вычисление 2 2 2 15 2 4 2" xfId="16943"/>
    <cellStyle name="Вычисление 2 2 2 15 2 5" xfId="9696"/>
    <cellStyle name="Вычисление 2 2 2 15 2 5 2" xfId="18620"/>
    <cellStyle name="Вычисление 2 2 2 15 2 6" xfId="12174"/>
    <cellStyle name="Вычисление 2 2 2 15 2 7" xfId="18789"/>
    <cellStyle name="Вычисление 2 2 2 15 3" xfId="3379"/>
    <cellStyle name="Вычисление 2 2 2 15 3 2" xfId="12323"/>
    <cellStyle name="Вычисление 2 2 2 15 4" xfId="5481"/>
    <cellStyle name="Вычисление 2 2 2 15 4 2" xfId="14405"/>
    <cellStyle name="Вычисление 2 2 2 15 5" xfId="7159"/>
    <cellStyle name="Вычисление 2 2 2 15 5 2" xfId="16083"/>
    <cellStyle name="Вычисление 2 2 2 15 6" xfId="8836"/>
    <cellStyle name="Вычисление 2 2 2 15 6 2" xfId="17760"/>
    <cellStyle name="Вычисление 2 2 2 15 7" xfId="11313"/>
    <cellStyle name="Вычисление 2 2 2 15 8" xfId="19175"/>
    <cellStyle name="Вычисление 2 2 2 16" xfId="2317"/>
    <cellStyle name="Вычисление 2 2 2 16 2" xfId="3189"/>
    <cellStyle name="Вычисление 2 2 2 16 2 2" xfId="4961"/>
    <cellStyle name="Вычисление 2 2 2 16 2 2 2" xfId="13889"/>
    <cellStyle name="Вычисление 2 2 2 16 2 3" xfId="6301"/>
    <cellStyle name="Вычисление 2 2 2 16 2 3 2" xfId="15225"/>
    <cellStyle name="Вычисление 2 2 2 16 2 4" xfId="7979"/>
    <cellStyle name="Вычисление 2 2 2 16 2 4 2" xfId="16903"/>
    <cellStyle name="Вычисление 2 2 2 16 2 5" xfId="9656"/>
    <cellStyle name="Вычисление 2 2 2 16 2 5 2" xfId="18580"/>
    <cellStyle name="Вычисление 2 2 2 16 2 6" xfId="12134"/>
    <cellStyle name="Вычисление 2 2 2 16 2 7" xfId="10303"/>
    <cellStyle name="Вычисление 2 2 2 16 3" xfId="5048"/>
    <cellStyle name="Вычисление 2 2 2 16 3 2" xfId="13975"/>
    <cellStyle name="Вычисление 2 2 2 16 4" xfId="5440"/>
    <cellStyle name="Вычисление 2 2 2 16 4 2" xfId="14364"/>
    <cellStyle name="Вычисление 2 2 2 16 5" xfId="7118"/>
    <cellStyle name="Вычисление 2 2 2 16 5 2" xfId="16042"/>
    <cellStyle name="Вычисление 2 2 2 16 6" xfId="8796"/>
    <cellStyle name="Вычисление 2 2 2 16 6 2" xfId="17720"/>
    <cellStyle name="Вычисление 2 2 2 16 7" xfId="11268"/>
    <cellStyle name="Вычисление 2 2 2 16 8" xfId="19109"/>
    <cellStyle name="Вычисление 2 2 2 17" xfId="2430"/>
    <cellStyle name="Вычисление 2 2 2 17 2" xfId="3287"/>
    <cellStyle name="Вычисление 2 2 2 17 2 2" xfId="3843"/>
    <cellStyle name="Вычисление 2 2 2 17 2 2 2" xfId="12783"/>
    <cellStyle name="Вычисление 2 2 2 17 2 3" xfId="6399"/>
    <cellStyle name="Вычисление 2 2 2 17 2 3 2" xfId="15323"/>
    <cellStyle name="Вычисление 2 2 2 17 2 4" xfId="8077"/>
    <cellStyle name="Вычисление 2 2 2 17 2 4 2" xfId="17001"/>
    <cellStyle name="Вычисление 2 2 2 17 2 5" xfId="9754"/>
    <cellStyle name="Вычисление 2 2 2 17 2 5 2" xfId="18678"/>
    <cellStyle name="Вычисление 2 2 2 17 2 6" xfId="12232"/>
    <cellStyle name="Вычисление 2 2 2 17 2 7" xfId="18784"/>
    <cellStyle name="Вычисление 2 2 2 17 3" xfId="4059"/>
    <cellStyle name="Вычисление 2 2 2 17 3 2" xfId="12999"/>
    <cellStyle name="Вычисление 2 2 2 17 4" xfId="5542"/>
    <cellStyle name="Вычисление 2 2 2 17 4 2" xfId="14466"/>
    <cellStyle name="Вычисление 2 2 2 17 5" xfId="7220"/>
    <cellStyle name="Вычисление 2 2 2 17 5 2" xfId="16144"/>
    <cellStyle name="Вычисление 2 2 2 17 6" xfId="8897"/>
    <cellStyle name="Вычисление 2 2 2 17 6 2" xfId="17821"/>
    <cellStyle name="Вычисление 2 2 2 17 7" xfId="11375"/>
    <cellStyle name="Вычисление 2 2 2 17 8" xfId="19042"/>
    <cellStyle name="Вычисление 2 2 2 18" xfId="2439"/>
    <cellStyle name="Вычисление 2 2 2 18 2" xfId="4759"/>
    <cellStyle name="Вычисление 2 2 2 18 2 2" xfId="13690"/>
    <cellStyle name="Вычисление 2 2 2 18 3" xfId="5551"/>
    <cellStyle name="Вычисление 2 2 2 18 3 2" xfId="14475"/>
    <cellStyle name="Вычисление 2 2 2 18 4" xfId="7229"/>
    <cellStyle name="Вычисление 2 2 2 18 4 2" xfId="16153"/>
    <cellStyle name="Вычисление 2 2 2 18 5" xfId="8906"/>
    <cellStyle name="Вычисление 2 2 2 18 5 2" xfId="17830"/>
    <cellStyle name="Вычисление 2 2 2 18 6" xfId="11384"/>
    <cellStyle name="Вычисление 2 2 2 18 7" xfId="19301"/>
    <cellStyle name="Вычисление 2 2 2 19" xfId="3330"/>
    <cellStyle name="Вычисление 2 2 2 19 2" xfId="12275"/>
    <cellStyle name="Вычисление 2 2 2 2" xfId="110"/>
    <cellStyle name="Вычисление 2 2 2 2 10" xfId="1909"/>
    <cellStyle name="Вычисление 2 2 2 2 10 2" xfId="2785"/>
    <cellStyle name="Вычисление 2 2 2 2 10 2 2" xfId="4675"/>
    <cellStyle name="Вычисление 2 2 2 2 10 2 2 2" xfId="13608"/>
    <cellStyle name="Вычисление 2 2 2 2 10 2 3" xfId="5897"/>
    <cellStyle name="Вычисление 2 2 2 2 10 2 3 2" xfId="14821"/>
    <cellStyle name="Вычисление 2 2 2 2 10 2 4" xfId="7575"/>
    <cellStyle name="Вычисление 2 2 2 2 10 2 4 2" xfId="16499"/>
    <cellStyle name="Вычисление 2 2 2 2 10 2 5" xfId="9252"/>
    <cellStyle name="Вычисление 2 2 2 2 10 2 5 2" xfId="18176"/>
    <cellStyle name="Вычисление 2 2 2 2 10 2 6" xfId="11730"/>
    <cellStyle name="Вычисление 2 2 2 2 10 2 7" xfId="18822"/>
    <cellStyle name="Вычисление 2 2 2 2 10 3" xfId="4698"/>
    <cellStyle name="Вычисление 2 2 2 2 10 3 2" xfId="13631"/>
    <cellStyle name="Вычисление 2 2 2 2 10 4" xfId="4092"/>
    <cellStyle name="Вычисление 2 2 2 2 10 4 2" xfId="13032"/>
    <cellStyle name="Вычисление 2 2 2 2 10 5" xfId="6714"/>
    <cellStyle name="Вычисление 2 2 2 2 10 5 2" xfId="15638"/>
    <cellStyle name="Вычисление 2 2 2 2 10 6" xfId="8392"/>
    <cellStyle name="Вычисление 2 2 2 2 10 6 2" xfId="17316"/>
    <cellStyle name="Вычисление 2 2 2 2 10 7" xfId="10860"/>
    <cellStyle name="Вычисление 2 2 2 2 10 8" xfId="18871"/>
    <cellStyle name="Вычисление 2 2 2 2 11" xfId="1958"/>
    <cellStyle name="Вычисление 2 2 2 2 11 2" xfId="2834"/>
    <cellStyle name="Вычисление 2 2 2 2 11 2 2" xfId="4848"/>
    <cellStyle name="Вычисление 2 2 2 2 11 2 2 2" xfId="13776"/>
    <cellStyle name="Вычисление 2 2 2 2 11 2 3" xfId="5946"/>
    <cellStyle name="Вычисление 2 2 2 2 11 2 3 2" xfId="14870"/>
    <cellStyle name="Вычисление 2 2 2 2 11 2 4" xfId="7624"/>
    <cellStyle name="Вычисление 2 2 2 2 11 2 4 2" xfId="16548"/>
    <cellStyle name="Вычисление 2 2 2 2 11 2 5" xfId="9301"/>
    <cellStyle name="Вычисление 2 2 2 2 11 2 5 2" xfId="18225"/>
    <cellStyle name="Вычисление 2 2 2 2 11 2 6" xfId="11779"/>
    <cellStyle name="Вычисление 2 2 2 2 11 2 7" xfId="10426"/>
    <cellStyle name="Вычисление 2 2 2 2 11 3" xfId="4930"/>
    <cellStyle name="Вычисление 2 2 2 2 11 3 2" xfId="13858"/>
    <cellStyle name="Вычисление 2 2 2 2 11 4" xfId="4260"/>
    <cellStyle name="Вычисление 2 2 2 2 11 4 2" xfId="13199"/>
    <cellStyle name="Вычисление 2 2 2 2 11 5" xfId="6763"/>
    <cellStyle name="Вычисление 2 2 2 2 11 5 2" xfId="15687"/>
    <cellStyle name="Вычисление 2 2 2 2 11 6" xfId="8441"/>
    <cellStyle name="Вычисление 2 2 2 2 11 6 2" xfId="17365"/>
    <cellStyle name="Вычисление 2 2 2 2 11 7" xfId="10909"/>
    <cellStyle name="Вычисление 2 2 2 2 11 8" xfId="19597"/>
    <cellStyle name="Вычисление 2 2 2 2 12" xfId="1982"/>
    <cellStyle name="Вычисление 2 2 2 2 12 2" xfId="2858"/>
    <cellStyle name="Вычисление 2 2 2 2 12 2 2" xfId="3566"/>
    <cellStyle name="Вычисление 2 2 2 2 12 2 2 2" xfId="12508"/>
    <cellStyle name="Вычисление 2 2 2 2 12 2 3" xfId="5970"/>
    <cellStyle name="Вычисление 2 2 2 2 12 2 3 2" xfId="14894"/>
    <cellStyle name="Вычисление 2 2 2 2 12 2 4" xfId="7648"/>
    <cellStyle name="Вычисление 2 2 2 2 12 2 4 2" xfId="16572"/>
    <cellStyle name="Вычисление 2 2 2 2 12 2 5" xfId="9325"/>
    <cellStyle name="Вычисление 2 2 2 2 12 2 5 2" xfId="18249"/>
    <cellStyle name="Вычисление 2 2 2 2 12 2 6" xfId="11803"/>
    <cellStyle name="Вычисление 2 2 2 2 12 2 7" xfId="10174"/>
    <cellStyle name="Вычисление 2 2 2 2 12 3" xfId="4541"/>
    <cellStyle name="Вычисление 2 2 2 2 12 3 2" xfId="13476"/>
    <cellStyle name="Вычисление 2 2 2 2 12 4" xfId="3523"/>
    <cellStyle name="Вычисление 2 2 2 2 12 4 2" xfId="12465"/>
    <cellStyle name="Вычисление 2 2 2 2 12 5" xfId="6787"/>
    <cellStyle name="Вычисление 2 2 2 2 12 5 2" xfId="15711"/>
    <cellStyle name="Вычисление 2 2 2 2 12 6" xfId="8465"/>
    <cellStyle name="Вычисление 2 2 2 2 12 6 2" xfId="17389"/>
    <cellStyle name="Вычисление 2 2 2 2 12 7" xfId="10933"/>
    <cellStyle name="Вычисление 2 2 2 2 12 8" xfId="10415"/>
    <cellStyle name="Вычисление 2 2 2 2 13" xfId="2013"/>
    <cellStyle name="Вычисление 2 2 2 2 13 2" xfId="2889"/>
    <cellStyle name="Вычисление 2 2 2 2 13 2 2" xfId="3967"/>
    <cellStyle name="Вычисление 2 2 2 2 13 2 2 2" xfId="12907"/>
    <cellStyle name="Вычисление 2 2 2 2 13 2 3" xfId="6001"/>
    <cellStyle name="Вычисление 2 2 2 2 13 2 3 2" xfId="14925"/>
    <cellStyle name="Вычисление 2 2 2 2 13 2 4" xfId="7679"/>
    <cellStyle name="Вычисление 2 2 2 2 13 2 4 2" xfId="16603"/>
    <cellStyle name="Вычисление 2 2 2 2 13 2 5" xfId="9356"/>
    <cellStyle name="Вычисление 2 2 2 2 13 2 5 2" xfId="18280"/>
    <cellStyle name="Вычисление 2 2 2 2 13 2 6" xfId="11834"/>
    <cellStyle name="Вычисление 2 2 2 2 13 2 7" xfId="10228"/>
    <cellStyle name="Вычисление 2 2 2 2 13 3" xfId="4367"/>
    <cellStyle name="Вычисление 2 2 2 2 13 3 2" xfId="13306"/>
    <cellStyle name="Вычисление 2 2 2 2 13 4" xfId="4062"/>
    <cellStyle name="Вычисление 2 2 2 2 13 4 2" xfId="13002"/>
    <cellStyle name="Вычисление 2 2 2 2 13 5" xfId="6818"/>
    <cellStyle name="Вычисление 2 2 2 2 13 5 2" xfId="15742"/>
    <cellStyle name="Вычисление 2 2 2 2 13 6" xfId="8496"/>
    <cellStyle name="Вычисление 2 2 2 2 13 6 2" xfId="17420"/>
    <cellStyle name="Вычисление 2 2 2 2 13 7" xfId="10964"/>
    <cellStyle name="Вычисление 2 2 2 2 13 8" xfId="18994"/>
    <cellStyle name="Вычисление 2 2 2 2 14" xfId="2368"/>
    <cellStyle name="Вычисление 2 2 2 2 14 2" xfId="3230"/>
    <cellStyle name="Вычисление 2 2 2 2 14 2 2" xfId="4364"/>
    <cellStyle name="Вычисление 2 2 2 2 14 2 2 2" xfId="13303"/>
    <cellStyle name="Вычисление 2 2 2 2 14 2 3" xfId="6342"/>
    <cellStyle name="Вычисление 2 2 2 2 14 2 3 2" xfId="15266"/>
    <cellStyle name="Вычисление 2 2 2 2 14 2 4" xfId="8020"/>
    <cellStyle name="Вычисление 2 2 2 2 14 2 4 2" xfId="16944"/>
    <cellStyle name="Вычисление 2 2 2 2 14 2 5" xfId="9697"/>
    <cellStyle name="Вычисление 2 2 2 2 14 2 5 2" xfId="18621"/>
    <cellStyle name="Вычисление 2 2 2 2 14 2 6" xfId="12175"/>
    <cellStyle name="Вычисление 2 2 2 2 14 2 7" xfId="18783"/>
    <cellStyle name="Вычисление 2 2 2 2 14 3" xfId="4790"/>
    <cellStyle name="Вычисление 2 2 2 2 14 3 2" xfId="13720"/>
    <cellStyle name="Вычисление 2 2 2 2 14 4" xfId="5482"/>
    <cellStyle name="Вычисление 2 2 2 2 14 4 2" xfId="14406"/>
    <cellStyle name="Вычисление 2 2 2 2 14 5" xfId="7160"/>
    <cellStyle name="Вычисление 2 2 2 2 14 5 2" xfId="16084"/>
    <cellStyle name="Вычисление 2 2 2 2 14 6" xfId="8837"/>
    <cellStyle name="Вычисление 2 2 2 2 14 6 2" xfId="17761"/>
    <cellStyle name="Вычисление 2 2 2 2 14 7" xfId="11314"/>
    <cellStyle name="Вычисление 2 2 2 2 14 8" xfId="19586"/>
    <cellStyle name="Вычисление 2 2 2 2 15" xfId="2316"/>
    <cellStyle name="Вычисление 2 2 2 2 15 2" xfId="3188"/>
    <cellStyle name="Вычисление 2 2 2 2 15 2 2" xfId="3539"/>
    <cellStyle name="Вычисление 2 2 2 2 15 2 2 2" xfId="12481"/>
    <cellStyle name="Вычисление 2 2 2 2 15 2 3" xfId="6300"/>
    <cellStyle name="Вычисление 2 2 2 2 15 2 3 2" xfId="15224"/>
    <cellStyle name="Вычисление 2 2 2 2 15 2 4" xfId="7978"/>
    <cellStyle name="Вычисление 2 2 2 2 15 2 4 2" xfId="16902"/>
    <cellStyle name="Вычисление 2 2 2 2 15 2 5" xfId="9655"/>
    <cellStyle name="Вычисление 2 2 2 2 15 2 5 2" xfId="18579"/>
    <cellStyle name="Вычисление 2 2 2 2 15 2 6" xfId="12133"/>
    <cellStyle name="Вычисление 2 2 2 2 15 2 7" xfId="10159"/>
    <cellStyle name="Вычисление 2 2 2 2 15 3" xfId="4179"/>
    <cellStyle name="Вычисление 2 2 2 2 15 3 2" xfId="13118"/>
    <cellStyle name="Вычисление 2 2 2 2 15 4" xfId="5439"/>
    <cellStyle name="Вычисление 2 2 2 2 15 4 2" xfId="14363"/>
    <cellStyle name="Вычисление 2 2 2 2 15 5" xfId="7117"/>
    <cellStyle name="Вычисление 2 2 2 2 15 5 2" xfId="16041"/>
    <cellStyle name="Вычисление 2 2 2 2 15 6" xfId="8795"/>
    <cellStyle name="Вычисление 2 2 2 2 15 6 2" xfId="17719"/>
    <cellStyle name="Вычисление 2 2 2 2 15 7" xfId="11267"/>
    <cellStyle name="Вычисление 2 2 2 2 15 8" xfId="19563"/>
    <cellStyle name="Вычисление 2 2 2 2 16" xfId="2431"/>
    <cellStyle name="Вычисление 2 2 2 2 16 2" xfId="3288"/>
    <cellStyle name="Вычисление 2 2 2 2 16 2 2" xfId="4216"/>
    <cellStyle name="Вычисление 2 2 2 2 16 2 2 2" xfId="13155"/>
    <cellStyle name="Вычисление 2 2 2 2 16 2 3" xfId="6400"/>
    <cellStyle name="Вычисление 2 2 2 2 16 2 3 2" xfId="15324"/>
    <cellStyle name="Вычисление 2 2 2 2 16 2 4" xfId="8078"/>
    <cellStyle name="Вычисление 2 2 2 2 16 2 4 2" xfId="17002"/>
    <cellStyle name="Вычисление 2 2 2 2 16 2 5" xfId="9755"/>
    <cellStyle name="Вычисление 2 2 2 2 16 2 5 2" xfId="18679"/>
    <cellStyle name="Вычисление 2 2 2 2 16 2 6" xfId="12233"/>
    <cellStyle name="Вычисление 2 2 2 2 16 2 7" xfId="18780"/>
    <cellStyle name="Вычисление 2 2 2 2 16 3" xfId="4931"/>
    <cellStyle name="Вычисление 2 2 2 2 16 3 2" xfId="13859"/>
    <cellStyle name="Вычисление 2 2 2 2 16 4" xfId="5543"/>
    <cellStyle name="Вычисление 2 2 2 2 16 4 2" xfId="14467"/>
    <cellStyle name="Вычисление 2 2 2 2 16 5" xfId="7221"/>
    <cellStyle name="Вычисление 2 2 2 2 16 5 2" xfId="16145"/>
    <cellStyle name="Вычисление 2 2 2 2 16 6" xfId="8898"/>
    <cellStyle name="Вычисление 2 2 2 2 16 6 2" xfId="17822"/>
    <cellStyle name="Вычисление 2 2 2 2 16 7" xfId="11376"/>
    <cellStyle name="Вычисление 2 2 2 2 16 8" xfId="19471"/>
    <cellStyle name="Вычисление 2 2 2 2 17" xfId="2489"/>
    <cellStyle name="Вычисление 2 2 2 2 17 2" xfId="4361"/>
    <cellStyle name="Вычисление 2 2 2 2 17 2 2" xfId="13300"/>
    <cellStyle name="Вычисление 2 2 2 2 17 3" xfId="5601"/>
    <cellStyle name="Вычисление 2 2 2 2 17 3 2" xfId="14525"/>
    <cellStyle name="Вычисление 2 2 2 2 17 4" xfId="7279"/>
    <cellStyle name="Вычисление 2 2 2 2 17 4 2" xfId="16203"/>
    <cellStyle name="Вычисление 2 2 2 2 17 5" xfId="8956"/>
    <cellStyle name="Вычисление 2 2 2 2 17 5 2" xfId="17880"/>
    <cellStyle name="Вычисление 2 2 2 2 17 6" xfId="11434"/>
    <cellStyle name="Вычисление 2 2 2 2 17 7" xfId="18953"/>
    <cellStyle name="Вычисление 2 2 2 2 18" xfId="3331"/>
    <cellStyle name="Вычисление 2 2 2 2 18 2" xfId="12276"/>
    <cellStyle name="Вычисление 2 2 2 2 19" xfId="4633"/>
    <cellStyle name="Вычисление 2 2 2 2 19 2" xfId="13566"/>
    <cellStyle name="Вычисление 2 2 2 2 2" xfId="551"/>
    <cellStyle name="Вычисление 2 2 2 2 20" xfId="3502"/>
    <cellStyle name="Вычисление 2 2 2 2 20 2" xfId="12445"/>
    <cellStyle name="Вычисление 2 2 2 2 21" xfId="3765"/>
    <cellStyle name="Вычисление 2 2 2 2 21 2" xfId="12705"/>
    <cellStyle name="Вычисление 2 2 2 2 22" xfId="9798"/>
    <cellStyle name="Вычисление 2 2 2 2 22 2" xfId="18722"/>
    <cellStyle name="Вычисление 2 2 2 2 23" xfId="9872"/>
    <cellStyle name="Вычисление 2 2 2 2 24" xfId="10307"/>
    <cellStyle name="Вычисление 2 2 2 2 3" xfId="600"/>
    <cellStyle name="Вычисление 2 2 2 2 4" xfId="1645"/>
    <cellStyle name="Вычисление 2 2 2 2 4 10" xfId="10596"/>
    <cellStyle name="Вычисление 2 2 2 2 4 11" xfId="19473"/>
    <cellStyle name="Вычисление 2 2 2 2 4 2" xfId="2068"/>
    <cellStyle name="Вычисление 2 2 2 2 4 2 2" xfId="2944"/>
    <cellStyle name="Вычисление 2 2 2 2 4 2 2 2" xfId="4327"/>
    <cellStyle name="Вычисление 2 2 2 2 4 2 2 2 2" xfId="13266"/>
    <cellStyle name="Вычисление 2 2 2 2 4 2 2 3" xfId="6056"/>
    <cellStyle name="Вычисление 2 2 2 2 4 2 2 3 2" xfId="14980"/>
    <cellStyle name="Вычисление 2 2 2 2 4 2 2 4" xfId="7734"/>
    <cellStyle name="Вычисление 2 2 2 2 4 2 2 4 2" xfId="16658"/>
    <cellStyle name="Вычисление 2 2 2 2 4 2 2 5" xfId="9411"/>
    <cellStyle name="Вычисление 2 2 2 2 4 2 2 5 2" xfId="18335"/>
    <cellStyle name="Вычисление 2 2 2 2 4 2 2 6" xfId="11889"/>
    <cellStyle name="Вычисление 2 2 2 2 4 2 2 7" xfId="18787"/>
    <cellStyle name="Вычисление 2 2 2 2 4 2 3" xfId="3672"/>
    <cellStyle name="Вычисление 2 2 2 2 4 2 3 2" xfId="12613"/>
    <cellStyle name="Вычисление 2 2 2 2 4 2 4" xfId="5194"/>
    <cellStyle name="Вычисление 2 2 2 2 4 2 4 2" xfId="14118"/>
    <cellStyle name="Вычисление 2 2 2 2 4 2 5" xfId="6873"/>
    <cellStyle name="Вычисление 2 2 2 2 4 2 5 2" xfId="15797"/>
    <cellStyle name="Вычисление 2 2 2 2 4 2 6" xfId="8551"/>
    <cellStyle name="Вычисление 2 2 2 2 4 2 6 2" xfId="17475"/>
    <cellStyle name="Вычисление 2 2 2 2 4 2 7" xfId="11019"/>
    <cellStyle name="Вычисление 2 2 2 2 4 2 8" xfId="18985"/>
    <cellStyle name="Вычисление 2 2 2 2 4 3" xfId="2154"/>
    <cellStyle name="Вычисление 2 2 2 2 4 3 2" xfId="3030"/>
    <cellStyle name="Вычисление 2 2 2 2 4 3 2 2" xfId="4509"/>
    <cellStyle name="Вычисление 2 2 2 2 4 3 2 2 2" xfId="13444"/>
    <cellStyle name="Вычисление 2 2 2 2 4 3 2 3" xfId="6142"/>
    <cellStyle name="Вычисление 2 2 2 2 4 3 2 3 2" xfId="15066"/>
    <cellStyle name="Вычисление 2 2 2 2 4 3 2 4" xfId="7820"/>
    <cellStyle name="Вычисление 2 2 2 2 4 3 2 4 2" xfId="16744"/>
    <cellStyle name="Вычисление 2 2 2 2 4 3 2 5" xfId="9497"/>
    <cellStyle name="Вычисление 2 2 2 2 4 3 2 5 2" xfId="18421"/>
    <cellStyle name="Вычисление 2 2 2 2 4 3 2 6" xfId="11975"/>
    <cellStyle name="Вычисление 2 2 2 2 4 3 2 7" xfId="10489"/>
    <cellStyle name="Вычисление 2 2 2 2 4 3 3" xfId="5120"/>
    <cellStyle name="Вычисление 2 2 2 2 4 3 3 2" xfId="14047"/>
    <cellStyle name="Вычисление 2 2 2 2 4 3 4" xfId="5280"/>
    <cellStyle name="Вычисление 2 2 2 2 4 3 4 2" xfId="14204"/>
    <cellStyle name="Вычисление 2 2 2 2 4 3 5" xfId="6959"/>
    <cellStyle name="Вычисление 2 2 2 2 4 3 5 2" xfId="15883"/>
    <cellStyle name="Вычисление 2 2 2 2 4 3 6" xfId="8637"/>
    <cellStyle name="Вычисление 2 2 2 2 4 3 6 2" xfId="17561"/>
    <cellStyle name="Вычисление 2 2 2 2 4 3 7" xfId="11105"/>
    <cellStyle name="Вычисление 2 2 2 2 4 3 8" xfId="19542"/>
    <cellStyle name="Вычисление 2 2 2 2 4 4" xfId="2240"/>
    <cellStyle name="Вычисление 2 2 2 2 4 4 2" xfId="3116"/>
    <cellStyle name="Вычисление 2 2 2 2 4 4 2 2" xfId="3413"/>
    <cellStyle name="Вычисление 2 2 2 2 4 4 2 2 2" xfId="12357"/>
    <cellStyle name="Вычисление 2 2 2 2 4 4 2 3" xfId="6228"/>
    <cellStyle name="Вычисление 2 2 2 2 4 4 2 3 2" xfId="15152"/>
    <cellStyle name="Вычисление 2 2 2 2 4 4 2 4" xfId="7906"/>
    <cellStyle name="Вычисление 2 2 2 2 4 4 2 4 2" xfId="16830"/>
    <cellStyle name="Вычисление 2 2 2 2 4 4 2 5" xfId="9583"/>
    <cellStyle name="Вычисление 2 2 2 2 4 4 2 5 2" xfId="18507"/>
    <cellStyle name="Вычисление 2 2 2 2 4 4 2 6" xfId="12061"/>
    <cellStyle name="Вычисление 2 2 2 2 4 4 2 7" xfId="10567"/>
    <cellStyle name="Вычисление 2 2 2 2 4 4 3" xfId="4886"/>
    <cellStyle name="Вычисление 2 2 2 2 4 4 3 2" xfId="13814"/>
    <cellStyle name="Вычисление 2 2 2 2 4 4 4" xfId="5366"/>
    <cellStyle name="Вычисление 2 2 2 2 4 4 4 2" xfId="14290"/>
    <cellStyle name="Вычисление 2 2 2 2 4 4 5" xfId="7045"/>
    <cellStyle name="Вычисление 2 2 2 2 4 4 5 2" xfId="15969"/>
    <cellStyle name="Вычисление 2 2 2 2 4 4 6" xfId="8723"/>
    <cellStyle name="Вычисление 2 2 2 2 4 4 6 2" xfId="17647"/>
    <cellStyle name="Вычисление 2 2 2 2 4 4 7" xfId="11191"/>
    <cellStyle name="Вычисление 2 2 2 2 4 4 8" xfId="19206"/>
    <cellStyle name="Вычисление 2 2 2 2 4 5" xfId="2521"/>
    <cellStyle name="Вычисление 2 2 2 2 4 5 2" xfId="4892"/>
    <cellStyle name="Вычисление 2 2 2 2 4 5 2 2" xfId="13820"/>
    <cellStyle name="Вычисление 2 2 2 2 4 5 3" xfId="5633"/>
    <cellStyle name="Вычисление 2 2 2 2 4 5 3 2" xfId="14557"/>
    <cellStyle name="Вычисление 2 2 2 2 4 5 4" xfId="7311"/>
    <cellStyle name="Вычисление 2 2 2 2 4 5 4 2" xfId="16235"/>
    <cellStyle name="Вычисление 2 2 2 2 4 5 5" xfId="8988"/>
    <cellStyle name="Вычисление 2 2 2 2 4 5 5 2" xfId="17912"/>
    <cellStyle name="Вычисление 2 2 2 2 4 5 6" xfId="11466"/>
    <cellStyle name="Вычисление 2 2 2 2 4 5 7" xfId="19040"/>
    <cellStyle name="Вычисление 2 2 2 2 4 6" xfId="4370"/>
    <cellStyle name="Вычисление 2 2 2 2 4 6 2" xfId="13309"/>
    <cellStyle name="Вычисление 2 2 2 2 4 7" xfId="4680"/>
    <cellStyle name="Вычисление 2 2 2 2 4 7 2" xfId="13613"/>
    <cellStyle name="Вычисление 2 2 2 2 4 8" xfId="6450"/>
    <cellStyle name="Вычисление 2 2 2 2 4 8 2" xfId="15374"/>
    <cellStyle name="Вычисление 2 2 2 2 4 9" xfId="8128"/>
    <cellStyle name="Вычисление 2 2 2 2 4 9 2" xfId="17052"/>
    <cellStyle name="Вычисление 2 2 2 2 5" xfId="1716"/>
    <cellStyle name="Вычисление 2 2 2 2 5 10" xfId="10667"/>
    <cellStyle name="Вычисление 2 2 2 2 5 11" xfId="19443"/>
    <cellStyle name="Вычисление 2 2 2 2 5 2" xfId="2086"/>
    <cellStyle name="Вычисление 2 2 2 2 5 2 2" xfId="2962"/>
    <cellStyle name="Вычисление 2 2 2 2 5 2 2 2" xfId="3841"/>
    <cellStyle name="Вычисление 2 2 2 2 5 2 2 2 2" xfId="12781"/>
    <cellStyle name="Вычисление 2 2 2 2 5 2 2 3" xfId="6074"/>
    <cellStyle name="Вычисление 2 2 2 2 5 2 2 3 2" xfId="14998"/>
    <cellStyle name="Вычисление 2 2 2 2 5 2 2 4" xfId="7752"/>
    <cellStyle name="Вычисление 2 2 2 2 5 2 2 4 2" xfId="16676"/>
    <cellStyle name="Вычисление 2 2 2 2 5 2 2 5" xfId="9429"/>
    <cellStyle name="Вычисление 2 2 2 2 5 2 2 5 2" xfId="18353"/>
    <cellStyle name="Вычисление 2 2 2 2 5 2 2 6" xfId="11907"/>
    <cellStyle name="Вычисление 2 2 2 2 5 2 2 7" xfId="10493"/>
    <cellStyle name="Вычисление 2 2 2 2 5 2 3" xfId="3851"/>
    <cellStyle name="Вычисление 2 2 2 2 5 2 3 2" xfId="12791"/>
    <cellStyle name="Вычисление 2 2 2 2 5 2 4" xfId="5212"/>
    <cellStyle name="Вычисление 2 2 2 2 5 2 4 2" xfId="14136"/>
    <cellStyle name="Вычисление 2 2 2 2 5 2 5" xfId="6891"/>
    <cellStyle name="Вычисление 2 2 2 2 5 2 5 2" xfId="15815"/>
    <cellStyle name="Вычисление 2 2 2 2 5 2 6" xfId="8569"/>
    <cellStyle name="Вычисление 2 2 2 2 5 2 6 2" xfId="17493"/>
    <cellStyle name="Вычисление 2 2 2 2 5 2 7" xfId="11037"/>
    <cellStyle name="Вычисление 2 2 2 2 5 2 8" xfId="19524"/>
    <cellStyle name="Вычисление 2 2 2 2 5 3" xfId="2172"/>
    <cellStyle name="Вычисление 2 2 2 2 5 3 2" xfId="3048"/>
    <cellStyle name="Вычисление 2 2 2 2 5 3 2 2" xfId="3979"/>
    <cellStyle name="Вычисление 2 2 2 2 5 3 2 2 2" xfId="12919"/>
    <cellStyle name="Вычисление 2 2 2 2 5 3 2 3" xfId="6160"/>
    <cellStyle name="Вычисление 2 2 2 2 5 3 2 3 2" xfId="15084"/>
    <cellStyle name="Вычисление 2 2 2 2 5 3 2 4" xfId="7838"/>
    <cellStyle name="Вычисление 2 2 2 2 5 3 2 4 2" xfId="16762"/>
    <cellStyle name="Вычисление 2 2 2 2 5 3 2 5" xfId="9515"/>
    <cellStyle name="Вычисление 2 2 2 2 5 3 2 5 2" xfId="18439"/>
    <cellStyle name="Вычисление 2 2 2 2 5 3 2 6" xfId="11993"/>
    <cellStyle name="Вычисление 2 2 2 2 5 3 2 7" xfId="13394"/>
    <cellStyle name="Вычисление 2 2 2 2 5 3 3" xfId="4544"/>
    <cellStyle name="Вычисление 2 2 2 2 5 3 3 2" xfId="13479"/>
    <cellStyle name="Вычисление 2 2 2 2 5 3 4" xfId="5298"/>
    <cellStyle name="Вычисление 2 2 2 2 5 3 4 2" xfId="14222"/>
    <cellStyle name="Вычисление 2 2 2 2 5 3 5" xfId="6977"/>
    <cellStyle name="Вычисление 2 2 2 2 5 3 5 2" xfId="15901"/>
    <cellStyle name="Вычисление 2 2 2 2 5 3 6" xfId="8655"/>
    <cellStyle name="Вычисление 2 2 2 2 5 3 6 2" xfId="17579"/>
    <cellStyle name="Вычисление 2 2 2 2 5 3 7" xfId="11123"/>
    <cellStyle name="Вычисление 2 2 2 2 5 3 8" xfId="18959"/>
    <cellStyle name="Вычисление 2 2 2 2 5 4" xfId="2258"/>
    <cellStyle name="Вычисление 2 2 2 2 5 4 2" xfId="3134"/>
    <cellStyle name="Вычисление 2 2 2 2 5 4 2 2" xfId="4745"/>
    <cellStyle name="Вычисление 2 2 2 2 5 4 2 2 2" xfId="13676"/>
    <cellStyle name="Вычисление 2 2 2 2 5 4 2 3" xfId="6246"/>
    <cellStyle name="Вычисление 2 2 2 2 5 4 2 3 2" xfId="15170"/>
    <cellStyle name="Вычисление 2 2 2 2 5 4 2 4" xfId="7924"/>
    <cellStyle name="Вычисление 2 2 2 2 5 4 2 4 2" xfId="16848"/>
    <cellStyle name="Вычисление 2 2 2 2 5 4 2 5" xfId="9601"/>
    <cellStyle name="Вычисление 2 2 2 2 5 4 2 5 2" xfId="18525"/>
    <cellStyle name="Вычисление 2 2 2 2 5 4 2 6" xfId="12079"/>
    <cellStyle name="Вычисление 2 2 2 2 5 4 2 7" xfId="10409"/>
    <cellStyle name="Вычисление 2 2 2 2 5 4 3" xfId="4949"/>
    <cellStyle name="Вычисление 2 2 2 2 5 4 3 2" xfId="13877"/>
    <cellStyle name="Вычисление 2 2 2 2 5 4 4" xfId="5384"/>
    <cellStyle name="Вычисление 2 2 2 2 5 4 4 2" xfId="14308"/>
    <cellStyle name="Вычисление 2 2 2 2 5 4 5" xfId="7063"/>
    <cellStyle name="Вычисление 2 2 2 2 5 4 5 2" xfId="15987"/>
    <cellStyle name="Вычисление 2 2 2 2 5 4 6" xfId="8741"/>
    <cellStyle name="Вычисление 2 2 2 2 5 4 6 2" xfId="17665"/>
    <cellStyle name="Вычисление 2 2 2 2 5 4 7" xfId="11209"/>
    <cellStyle name="Вычисление 2 2 2 2 5 4 8" xfId="19581"/>
    <cellStyle name="Вычисление 2 2 2 2 5 5" xfId="2592"/>
    <cellStyle name="Вычисление 2 2 2 2 5 5 2" xfId="3548"/>
    <cellStyle name="Вычисление 2 2 2 2 5 5 2 2" xfId="12490"/>
    <cellStyle name="Вычисление 2 2 2 2 5 5 3" xfId="5704"/>
    <cellStyle name="Вычисление 2 2 2 2 5 5 3 2" xfId="14628"/>
    <cellStyle name="Вычисление 2 2 2 2 5 5 4" xfId="7382"/>
    <cellStyle name="Вычисление 2 2 2 2 5 5 4 2" xfId="16306"/>
    <cellStyle name="Вычисление 2 2 2 2 5 5 5" xfId="9059"/>
    <cellStyle name="Вычисление 2 2 2 2 5 5 5 2" xfId="17983"/>
    <cellStyle name="Вычисление 2 2 2 2 5 5 6" xfId="11537"/>
    <cellStyle name="Вычисление 2 2 2 2 5 5 7" xfId="10066"/>
    <cellStyle name="Вычисление 2 2 2 2 5 6" xfId="4549"/>
    <cellStyle name="Вычисление 2 2 2 2 5 6 2" xfId="13484"/>
    <cellStyle name="Вычисление 2 2 2 2 5 7" xfId="4259"/>
    <cellStyle name="Вычисление 2 2 2 2 5 7 2" xfId="13198"/>
    <cellStyle name="Вычисление 2 2 2 2 5 8" xfId="6521"/>
    <cellStyle name="Вычисление 2 2 2 2 5 8 2" xfId="15445"/>
    <cellStyle name="Вычисление 2 2 2 2 5 9" xfId="8199"/>
    <cellStyle name="Вычисление 2 2 2 2 5 9 2" xfId="17123"/>
    <cellStyle name="Вычисление 2 2 2 2 6" xfId="1666"/>
    <cellStyle name="Вычисление 2 2 2 2 6 2" xfId="2542"/>
    <cellStyle name="Вычисление 2 2 2 2 6 2 2" xfId="4086"/>
    <cellStyle name="Вычисление 2 2 2 2 6 2 2 2" xfId="13026"/>
    <cellStyle name="Вычисление 2 2 2 2 6 2 3" xfId="5654"/>
    <cellStyle name="Вычисление 2 2 2 2 6 2 3 2" xfId="14578"/>
    <cellStyle name="Вычисление 2 2 2 2 6 2 4" xfId="7332"/>
    <cellStyle name="Вычисление 2 2 2 2 6 2 4 2" xfId="16256"/>
    <cellStyle name="Вычисление 2 2 2 2 6 2 5" xfId="9009"/>
    <cellStyle name="Вычисление 2 2 2 2 6 2 5 2" xfId="17933"/>
    <cellStyle name="Вычисление 2 2 2 2 6 2 6" xfId="11487"/>
    <cellStyle name="Вычисление 2 2 2 2 6 2 7" xfId="10059"/>
    <cellStyle name="Вычисление 2 2 2 2 6 3" xfId="4495"/>
    <cellStyle name="Вычисление 2 2 2 2 6 3 2" xfId="13431"/>
    <cellStyle name="Вычисление 2 2 2 2 6 4" xfId="4600"/>
    <cellStyle name="Вычисление 2 2 2 2 6 4 2" xfId="13534"/>
    <cellStyle name="Вычисление 2 2 2 2 6 5" xfId="6471"/>
    <cellStyle name="Вычисление 2 2 2 2 6 5 2" xfId="15395"/>
    <cellStyle name="Вычисление 2 2 2 2 6 6" xfId="8149"/>
    <cellStyle name="Вычисление 2 2 2 2 6 6 2" xfId="17073"/>
    <cellStyle name="Вычисление 2 2 2 2 6 7" xfId="10617"/>
    <cellStyle name="Вычисление 2 2 2 2 6 8" xfId="19552"/>
    <cellStyle name="Вычисление 2 2 2 2 7" xfId="1623"/>
    <cellStyle name="Вычисление 2 2 2 2 7 2" xfId="2499"/>
    <cellStyle name="Вычисление 2 2 2 2 7 2 2" xfId="3398"/>
    <cellStyle name="Вычисление 2 2 2 2 7 2 2 2" xfId="12342"/>
    <cellStyle name="Вычисление 2 2 2 2 7 2 3" xfId="5611"/>
    <cellStyle name="Вычисление 2 2 2 2 7 2 3 2" xfId="14535"/>
    <cellStyle name="Вычисление 2 2 2 2 7 2 4" xfId="7289"/>
    <cellStyle name="Вычисление 2 2 2 2 7 2 4 2" xfId="16213"/>
    <cellStyle name="Вычисление 2 2 2 2 7 2 5" xfId="8966"/>
    <cellStyle name="Вычисление 2 2 2 2 7 2 5 2" xfId="17890"/>
    <cellStyle name="Вычисление 2 2 2 2 7 2 6" xfId="11444"/>
    <cellStyle name="Вычисление 2 2 2 2 7 2 7" xfId="19238"/>
    <cellStyle name="Вычисление 2 2 2 2 7 3" xfId="3756"/>
    <cellStyle name="Вычисление 2 2 2 2 7 3 2" xfId="12696"/>
    <cellStyle name="Вычисление 2 2 2 2 7 4" xfId="3650"/>
    <cellStyle name="Вычисление 2 2 2 2 7 4 2" xfId="12591"/>
    <cellStyle name="Вычисление 2 2 2 2 7 5" xfId="6428"/>
    <cellStyle name="Вычисление 2 2 2 2 7 5 2" xfId="15352"/>
    <cellStyle name="Вычисление 2 2 2 2 7 6" xfId="8106"/>
    <cellStyle name="Вычисление 2 2 2 2 7 6 2" xfId="17030"/>
    <cellStyle name="Вычисление 2 2 2 2 7 7" xfId="10574"/>
    <cellStyle name="Вычисление 2 2 2 2 7 8" xfId="19571"/>
    <cellStyle name="Вычисление 2 2 2 2 8" xfId="1805"/>
    <cellStyle name="Вычисление 2 2 2 2 8 2" xfId="2681"/>
    <cellStyle name="Вычисление 2 2 2 2 8 2 2" xfId="3944"/>
    <cellStyle name="Вычисление 2 2 2 2 8 2 2 2" xfId="12884"/>
    <cellStyle name="Вычисление 2 2 2 2 8 2 3" xfId="5793"/>
    <cellStyle name="Вычисление 2 2 2 2 8 2 3 2" xfId="14717"/>
    <cellStyle name="Вычисление 2 2 2 2 8 2 4" xfId="7471"/>
    <cellStyle name="Вычисление 2 2 2 2 8 2 4 2" xfId="16395"/>
    <cellStyle name="Вычисление 2 2 2 2 8 2 5" xfId="9148"/>
    <cellStyle name="Вычисление 2 2 2 2 8 2 5 2" xfId="18072"/>
    <cellStyle name="Вычисление 2 2 2 2 8 2 6" xfId="11626"/>
    <cellStyle name="Вычисление 2 2 2 2 8 2 7" xfId="10538"/>
    <cellStyle name="Вычисление 2 2 2 2 8 3" xfId="3601"/>
    <cellStyle name="Вычисление 2 2 2 2 8 3 2" xfId="12543"/>
    <cellStyle name="Вычисление 2 2 2 2 8 4" xfId="4087"/>
    <cellStyle name="Вычисление 2 2 2 2 8 4 2" xfId="13027"/>
    <cellStyle name="Вычисление 2 2 2 2 8 5" xfId="6610"/>
    <cellStyle name="Вычисление 2 2 2 2 8 5 2" xfId="15534"/>
    <cellStyle name="Вычисление 2 2 2 2 8 6" xfId="8288"/>
    <cellStyle name="Вычисление 2 2 2 2 8 6 2" xfId="17212"/>
    <cellStyle name="Вычисление 2 2 2 2 8 7" xfId="10756"/>
    <cellStyle name="Вычисление 2 2 2 2 8 8" xfId="19009"/>
    <cellStyle name="Вычисление 2 2 2 2 9" xfId="1959"/>
    <cellStyle name="Вычисление 2 2 2 2 9 2" xfId="2835"/>
    <cellStyle name="Вычисление 2 2 2 2 9 2 2" xfId="5057"/>
    <cellStyle name="Вычисление 2 2 2 2 9 2 2 2" xfId="13984"/>
    <cellStyle name="Вычисление 2 2 2 2 9 2 3" xfId="5947"/>
    <cellStyle name="Вычисление 2 2 2 2 9 2 3 2" xfId="14871"/>
    <cellStyle name="Вычисление 2 2 2 2 9 2 4" xfId="7625"/>
    <cellStyle name="Вычисление 2 2 2 2 9 2 4 2" xfId="16549"/>
    <cellStyle name="Вычисление 2 2 2 2 9 2 5" xfId="9302"/>
    <cellStyle name="Вычисление 2 2 2 2 9 2 5 2" xfId="18226"/>
    <cellStyle name="Вычисление 2 2 2 2 9 2 6" xfId="11780"/>
    <cellStyle name="Вычисление 2 2 2 2 9 2 7" xfId="10120"/>
    <cellStyle name="Вычисление 2 2 2 2 9 3" xfId="3799"/>
    <cellStyle name="Вычисление 2 2 2 2 9 3 2" xfId="12739"/>
    <cellStyle name="Вычисление 2 2 2 2 9 4" xfId="4338"/>
    <cellStyle name="Вычисление 2 2 2 2 9 4 2" xfId="13277"/>
    <cellStyle name="Вычисление 2 2 2 2 9 5" xfId="6764"/>
    <cellStyle name="Вычисление 2 2 2 2 9 5 2" xfId="15688"/>
    <cellStyle name="Вычисление 2 2 2 2 9 6" xfId="8442"/>
    <cellStyle name="Вычисление 2 2 2 2 9 6 2" xfId="17366"/>
    <cellStyle name="Вычисление 2 2 2 2 9 7" xfId="10910"/>
    <cellStyle name="Вычисление 2 2 2 2 9 8" xfId="19143"/>
    <cellStyle name="Вычисление 2 2 2 20" xfId="4743"/>
    <cellStyle name="Вычисление 2 2 2 20 2" xfId="13674"/>
    <cellStyle name="Вычисление 2 2 2 21" xfId="4616"/>
    <cellStyle name="Вычисление 2 2 2 21 2" xfId="13550"/>
    <cellStyle name="Вычисление 2 2 2 22" xfId="3635"/>
    <cellStyle name="Вычисление 2 2 2 22 2" xfId="12576"/>
    <cellStyle name="Вычисление 2 2 2 23" xfId="9797"/>
    <cellStyle name="Вычисление 2 2 2 23 2" xfId="18721"/>
    <cellStyle name="Вычисление 2 2 2 24" xfId="9871"/>
    <cellStyle name="Вычисление 2 2 2 25" xfId="10296"/>
    <cellStyle name="Вычисление 2 2 2 3" xfId="409"/>
    <cellStyle name="Вычисление 2 2 2 3 2" xfId="1096"/>
    <cellStyle name="Вычисление 2 2 2 3 2 10" xfId="2005"/>
    <cellStyle name="Вычисление 2 2 2 3 2 10 2" xfId="2881"/>
    <cellStyle name="Вычисление 2 2 2 3 2 10 2 2" xfId="4343"/>
    <cellStyle name="Вычисление 2 2 2 3 2 10 2 2 2" xfId="13282"/>
    <cellStyle name="Вычисление 2 2 2 3 2 10 2 3" xfId="5993"/>
    <cellStyle name="Вычисление 2 2 2 3 2 10 2 3 2" xfId="14917"/>
    <cellStyle name="Вычисление 2 2 2 3 2 10 2 4" xfId="7671"/>
    <cellStyle name="Вычисление 2 2 2 3 2 10 2 4 2" xfId="16595"/>
    <cellStyle name="Вычисление 2 2 2 3 2 10 2 5" xfId="9348"/>
    <cellStyle name="Вычисление 2 2 2 3 2 10 2 5 2" xfId="18272"/>
    <cellStyle name="Вычисление 2 2 2 3 2 10 2 6" xfId="11826"/>
    <cellStyle name="Вычисление 2 2 2 3 2 10 2 7" xfId="10247"/>
    <cellStyle name="Вычисление 2 2 2 3 2 10 3" xfId="5077"/>
    <cellStyle name="Вычисление 2 2 2 3 2 10 3 2" xfId="14004"/>
    <cellStyle name="Вычисление 2 2 2 3 2 10 4" xfId="4788"/>
    <cellStyle name="Вычисление 2 2 2 3 2 10 4 2" xfId="13718"/>
    <cellStyle name="Вычисление 2 2 2 3 2 10 5" xfId="6810"/>
    <cellStyle name="Вычисление 2 2 2 3 2 10 5 2" xfId="15734"/>
    <cellStyle name="Вычисление 2 2 2 3 2 10 6" xfId="8488"/>
    <cellStyle name="Вычисление 2 2 2 3 2 10 6 2" xfId="17412"/>
    <cellStyle name="Вычисление 2 2 2 3 2 10 7" xfId="10956"/>
    <cellStyle name="Вычисление 2 2 2 3 2 10 8" xfId="19229"/>
    <cellStyle name="Вычисление 2 2 2 3 2 11" xfId="2036"/>
    <cellStyle name="Вычисление 2 2 2 3 2 11 2" xfId="2912"/>
    <cellStyle name="Вычисление 2 2 2 3 2 11 2 2" xfId="4569"/>
    <cellStyle name="Вычисление 2 2 2 3 2 11 2 2 2" xfId="13504"/>
    <cellStyle name="Вычисление 2 2 2 3 2 11 2 3" xfId="6024"/>
    <cellStyle name="Вычисление 2 2 2 3 2 11 2 3 2" xfId="14948"/>
    <cellStyle name="Вычисление 2 2 2 3 2 11 2 4" xfId="7702"/>
    <cellStyle name="Вычисление 2 2 2 3 2 11 2 4 2" xfId="16626"/>
    <cellStyle name="Вычисление 2 2 2 3 2 11 2 5" xfId="9379"/>
    <cellStyle name="Вычисление 2 2 2 3 2 11 2 5 2" xfId="18303"/>
    <cellStyle name="Вычисление 2 2 2 3 2 11 2 6" xfId="11857"/>
    <cellStyle name="Вычисление 2 2 2 3 2 11 2 7" xfId="10103"/>
    <cellStyle name="Вычисление 2 2 2 3 2 11 3" xfId="3448"/>
    <cellStyle name="Вычисление 2 2 2 3 2 11 3 2" xfId="12392"/>
    <cellStyle name="Вычисление 2 2 2 3 2 11 4" xfId="3484"/>
    <cellStyle name="Вычисление 2 2 2 3 2 11 4 2" xfId="12428"/>
    <cellStyle name="Вычисление 2 2 2 3 2 11 5" xfId="6841"/>
    <cellStyle name="Вычисление 2 2 2 3 2 11 5 2" xfId="15765"/>
    <cellStyle name="Вычисление 2 2 2 3 2 11 6" xfId="8519"/>
    <cellStyle name="Вычисление 2 2 2 3 2 11 6 2" xfId="17443"/>
    <cellStyle name="Вычисление 2 2 2 3 2 11 7" xfId="10987"/>
    <cellStyle name="Вычисление 2 2 2 3 2 11 8" xfId="19416"/>
    <cellStyle name="Вычисление 2 2 2 3 2 12" xfId="2369"/>
    <cellStyle name="Вычисление 2 2 2 3 2 12 2" xfId="3231"/>
    <cellStyle name="Вычисление 2 2 2 3 2 12 2 2" xfId="3662"/>
    <cellStyle name="Вычисление 2 2 2 3 2 12 2 2 2" xfId="12603"/>
    <cellStyle name="Вычисление 2 2 2 3 2 12 2 3" xfId="6343"/>
    <cellStyle name="Вычисление 2 2 2 3 2 12 2 3 2" xfId="15267"/>
    <cellStyle name="Вычисление 2 2 2 3 2 12 2 4" xfId="8021"/>
    <cellStyle name="Вычисление 2 2 2 3 2 12 2 4 2" xfId="16945"/>
    <cellStyle name="Вычисление 2 2 2 3 2 12 2 5" xfId="9698"/>
    <cellStyle name="Вычисление 2 2 2 3 2 12 2 5 2" xfId="18622"/>
    <cellStyle name="Вычисление 2 2 2 3 2 12 2 6" xfId="12176"/>
    <cellStyle name="Вычисление 2 2 2 3 2 12 2 7" xfId="18779"/>
    <cellStyle name="Вычисление 2 2 2 3 2 12 3" xfId="3530"/>
    <cellStyle name="Вычисление 2 2 2 3 2 12 3 2" xfId="12472"/>
    <cellStyle name="Вычисление 2 2 2 3 2 12 4" xfId="5483"/>
    <cellStyle name="Вычисление 2 2 2 3 2 12 4 2" xfId="14407"/>
    <cellStyle name="Вычисление 2 2 2 3 2 12 5" xfId="7161"/>
    <cellStyle name="Вычисление 2 2 2 3 2 12 5 2" xfId="16085"/>
    <cellStyle name="Вычисление 2 2 2 3 2 12 6" xfId="8838"/>
    <cellStyle name="Вычисление 2 2 2 3 2 12 6 2" xfId="17762"/>
    <cellStyle name="Вычисление 2 2 2 3 2 12 7" xfId="11315"/>
    <cellStyle name="Вычисление 2 2 2 3 2 12 8" xfId="19132"/>
    <cellStyle name="Вычисление 2 2 2 3 2 13" xfId="2324"/>
    <cellStyle name="Вычисление 2 2 2 3 2 13 2" xfId="3195"/>
    <cellStyle name="Вычисление 2 2 2 3 2 13 2 2" xfId="4728"/>
    <cellStyle name="Вычисление 2 2 2 3 2 13 2 2 2" xfId="13660"/>
    <cellStyle name="Вычисление 2 2 2 3 2 13 2 3" xfId="6307"/>
    <cellStyle name="Вычисление 2 2 2 3 2 13 2 3 2" xfId="15231"/>
    <cellStyle name="Вычисление 2 2 2 3 2 13 2 4" xfId="7985"/>
    <cellStyle name="Вычисление 2 2 2 3 2 13 2 4 2" xfId="16909"/>
    <cellStyle name="Вычисление 2 2 2 3 2 13 2 5" xfId="9662"/>
    <cellStyle name="Вычисление 2 2 2 3 2 13 2 5 2" xfId="18586"/>
    <cellStyle name="Вычисление 2 2 2 3 2 13 2 6" xfId="12140"/>
    <cellStyle name="Вычисление 2 2 2 3 2 13 2 7" xfId="10547"/>
    <cellStyle name="Вычисление 2 2 2 3 2 13 3" xfId="3965"/>
    <cellStyle name="Вычисление 2 2 2 3 2 13 3 2" xfId="12905"/>
    <cellStyle name="Вычисление 2 2 2 3 2 13 4" xfId="5446"/>
    <cellStyle name="Вычисление 2 2 2 3 2 13 4 2" xfId="14370"/>
    <cellStyle name="Вычисление 2 2 2 3 2 13 5" xfId="7124"/>
    <cellStyle name="Вычисление 2 2 2 3 2 13 5 2" xfId="16048"/>
    <cellStyle name="Вычисление 2 2 2 3 2 13 6" xfId="8802"/>
    <cellStyle name="Вычисление 2 2 2 3 2 13 6 2" xfId="17726"/>
    <cellStyle name="Вычисление 2 2 2 3 2 13 7" xfId="11275"/>
    <cellStyle name="Вычисление 2 2 2 3 2 13 8" xfId="19544"/>
    <cellStyle name="Вычисление 2 2 2 3 2 14" xfId="2477"/>
    <cellStyle name="Вычисление 2 2 2 3 2 14 2" xfId="3311"/>
    <cellStyle name="Вычисление 2 2 2 3 2 14 2 2" xfId="5189"/>
    <cellStyle name="Вычисление 2 2 2 3 2 14 2 2 2" xfId="14113"/>
    <cellStyle name="Вычисление 2 2 2 3 2 14 2 3" xfId="6423"/>
    <cellStyle name="Вычисление 2 2 2 3 2 14 2 3 2" xfId="15347"/>
    <cellStyle name="Вычисление 2 2 2 3 2 14 2 4" xfId="8101"/>
    <cellStyle name="Вычисление 2 2 2 3 2 14 2 4 2" xfId="17025"/>
    <cellStyle name="Вычисление 2 2 2 3 2 14 2 5" xfId="9778"/>
    <cellStyle name="Вычисление 2 2 2 3 2 14 2 5 2" xfId="18702"/>
    <cellStyle name="Вычисление 2 2 2 3 2 14 2 6" xfId="12256"/>
    <cellStyle name="Вычисление 2 2 2 3 2 14 2 7" xfId="19714"/>
    <cellStyle name="Вычисление 2 2 2 3 2 14 3" xfId="3718"/>
    <cellStyle name="Вычисление 2 2 2 3 2 14 3 2" xfId="12658"/>
    <cellStyle name="Вычисление 2 2 2 3 2 14 4" xfId="5589"/>
    <cellStyle name="Вычисление 2 2 2 3 2 14 4 2" xfId="14513"/>
    <cellStyle name="Вычисление 2 2 2 3 2 14 5" xfId="7267"/>
    <cellStyle name="Вычисление 2 2 2 3 2 14 5 2" xfId="16191"/>
    <cellStyle name="Вычисление 2 2 2 3 2 14 6" xfId="8944"/>
    <cellStyle name="Вычисление 2 2 2 3 2 14 6 2" xfId="17868"/>
    <cellStyle name="Вычисление 2 2 2 3 2 14 7" xfId="11422"/>
    <cellStyle name="Вычисление 2 2 2 3 2 14 8" xfId="19258"/>
    <cellStyle name="Вычисление 2 2 2 3 2 15" xfId="2494"/>
    <cellStyle name="Вычисление 2 2 2 3 2 15 2" xfId="4265"/>
    <cellStyle name="Вычисление 2 2 2 3 2 15 2 2" xfId="13204"/>
    <cellStyle name="Вычисление 2 2 2 3 2 15 3" xfId="5606"/>
    <cellStyle name="Вычисление 2 2 2 3 2 15 3 2" xfId="14530"/>
    <cellStyle name="Вычисление 2 2 2 3 2 15 4" xfId="7284"/>
    <cellStyle name="Вычисление 2 2 2 3 2 15 4 2" xfId="16208"/>
    <cellStyle name="Вычисление 2 2 2 3 2 15 5" xfId="8961"/>
    <cellStyle name="Вычисление 2 2 2 3 2 15 5 2" xfId="17885"/>
    <cellStyle name="Вычисление 2 2 2 3 2 15 6" xfId="11439"/>
    <cellStyle name="Вычисление 2 2 2 3 2 15 7" xfId="10541"/>
    <cellStyle name="Вычисление 2 2 2 3 2 16" xfId="3354"/>
    <cellStyle name="Вычисление 2 2 2 3 2 16 2" xfId="12299"/>
    <cellStyle name="Вычисление 2 2 2 3 2 17" xfId="3983"/>
    <cellStyle name="Вычисление 2 2 2 3 2 17 2" xfId="12923"/>
    <cellStyle name="Вычисление 2 2 2 3 2 18" xfId="5125"/>
    <cellStyle name="Вычисление 2 2 2 3 2 18 2" xfId="14051"/>
    <cellStyle name="Вычисление 2 2 2 3 2 19" xfId="3612"/>
    <cellStyle name="Вычисление 2 2 2 3 2 19 2" xfId="12554"/>
    <cellStyle name="Вычисление 2 2 2 3 2 2" xfId="1742"/>
    <cellStyle name="Вычисление 2 2 2 3 2 2 10" xfId="10693"/>
    <cellStyle name="Вычисление 2 2 2 3 2 2 11" xfId="19274"/>
    <cellStyle name="Вычисление 2 2 2 3 2 2 2" xfId="2116"/>
    <cellStyle name="Вычисление 2 2 2 3 2 2 2 2" xfId="2992"/>
    <cellStyle name="Вычисление 2 2 2 3 2 2 2 2 2" xfId="4668"/>
    <cellStyle name="Вычисление 2 2 2 3 2 2 2 2 2 2" xfId="13601"/>
    <cellStyle name="Вычисление 2 2 2 3 2 2 2 2 3" xfId="6104"/>
    <cellStyle name="Вычисление 2 2 2 3 2 2 2 2 3 2" xfId="15028"/>
    <cellStyle name="Вычисление 2 2 2 3 2 2 2 2 4" xfId="7782"/>
    <cellStyle name="Вычисление 2 2 2 3 2 2 2 2 4 2" xfId="16706"/>
    <cellStyle name="Вычисление 2 2 2 3 2 2 2 2 5" xfId="9459"/>
    <cellStyle name="Вычисление 2 2 2 3 2 2 2 2 5 2" xfId="18383"/>
    <cellStyle name="Вычисление 2 2 2 3 2 2 2 2 6" xfId="11937"/>
    <cellStyle name="Вычисление 2 2 2 3 2 2 2 2 7" xfId="10485"/>
    <cellStyle name="Вычисление 2 2 2 3 2 2 2 3" xfId="5003"/>
    <cellStyle name="Вычисление 2 2 2 3 2 2 2 3 2" xfId="13930"/>
    <cellStyle name="Вычисление 2 2 2 3 2 2 2 4" xfId="5242"/>
    <cellStyle name="Вычисление 2 2 2 3 2 2 2 4 2" xfId="14166"/>
    <cellStyle name="Вычисление 2 2 2 3 2 2 2 5" xfId="6921"/>
    <cellStyle name="Вычисление 2 2 2 3 2 2 2 5 2" xfId="15845"/>
    <cellStyle name="Вычисление 2 2 2 3 2 2 2 6" xfId="8599"/>
    <cellStyle name="Вычисление 2 2 2 3 2 2 2 6 2" xfId="17523"/>
    <cellStyle name="Вычисление 2 2 2 3 2 2 2 7" xfId="11067"/>
    <cellStyle name="Вычисление 2 2 2 3 2 2 2 8" xfId="19174"/>
    <cellStyle name="Вычисление 2 2 2 3 2 2 3" xfId="2202"/>
    <cellStyle name="Вычисление 2 2 2 3 2 2 3 2" xfId="3078"/>
    <cellStyle name="Вычисление 2 2 2 3 2 2 3 2 2" xfId="3430"/>
    <cellStyle name="Вычисление 2 2 2 3 2 2 3 2 2 2" xfId="12374"/>
    <cellStyle name="Вычисление 2 2 2 3 2 2 3 2 3" xfId="6190"/>
    <cellStyle name="Вычисление 2 2 2 3 2 2 3 2 3 2" xfId="15114"/>
    <cellStyle name="Вычисление 2 2 2 3 2 2 3 2 4" xfId="7868"/>
    <cellStyle name="Вычисление 2 2 2 3 2 2 3 2 4 2" xfId="16792"/>
    <cellStyle name="Вычисление 2 2 2 3 2 2 3 2 5" xfId="9545"/>
    <cellStyle name="Вычисление 2 2 2 3 2 2 3 2 5 2" xfId="18469"/>
    <cellStyle name="Вычисление 2 2 2 3 2 2 3 2 6" xfId="12023"/>
    <cellStyle name="Вычисление 2 2 2 3 2 2 3 2 7" xfId="10555"/>
    <cellStyle name="Вычисление 2 2 2 3 2 2 3 3" xfId="4231"/>
    <cellStyle name="Вычисление 2 2 2 3 2 2 3 3 2" xfId="13170"/>
    <cellStyle name="Вычисление 2 2 2 3 2 2 3 4" xfId="5328"/>
    <cellStyle name="Вычисление 2 2 2 3 2 2 3 4 2" xfId="14252"/>
    <cellStyle name="Вычисление 2 2 2 3 2 2 3 5" xfId="7007"/>
    <cellStyle name="Вычисление 2 2 2 3 2 2 3 5 2" xfId="15931"/>
    <cellStyle name="Вычисление 2 2 2 3 2 2 3 6" xfId="8685"/>
    <cellStyle name="Вычисление 2 2 2 3 2 2 3 6 2" xfId="17609"/>
    <cellStyle name="Вычисление 2 2 2 3 2 2 3 7" xfId="11153"/>
    <cellStyle name="Вычисление 2 2 2 3 2 2 3 8" xfId="19467"/>
    <cellStyle name="Вычисление 2 2 2 3 2 2 4" xfId="2288"/>
    <cellStyle name="Вычисление 2 2 2 3 2 2 4 2" xfId="3164"/>
    <cellStyle name="Вычисление 2 2 2 3 2 2 4 2 2" xfId="3934"/>
    <cellStyle name="Вычисление 2 2 2 3 2 2 4 2 2 2" xfId="12874"/>
    <cellStyle name="Вычисление 2 2 2 3 2 2 4 2 3" xfId="6276"/>
    <cellStyle name="Вычисление 2 2 2 3 2 2 4 2 3 2" xfId="15200"/>
    <cellStyle name="Вычисление 2 2 2 3 2 2 4 2 4" xfId="7954"/>
    <cellStyle name="Вычисление 2 2 2 3 2 2 4 2 4 2" xfId="16878"/>
    <cellStyle name="Вычисление 2 2 2 3 2 2 4 2 5" xfId="9631"/>
    <cellStyle name="Вычисление 2 2 2 3 2 2 4 2 5 2" xfId="18555"/>
    <cellStyle name="Вычисление 2 2 2 3 2 2 4 2 6" xfId="12109"/>
    <cellStyle name="Вычисление 2 2 2 3 2 2 4 2 7" xfId="10408"/>
    <cellStyle name="Вычисление 2 2 2 3 2 2 4 3" xfId="5031"/>
    <cellStyle name="Вычисление 2 2 2 3 2 2 4 3 2" xfId="13958"/>
    <cellStyle name="Вычисление 2 2 2 3 2 2 4 4" xfId="5414"/>
    <cellStyle name="Вычисление 2 2 2 3 2 2 4 4 2" xfId="14338"/>
    <cellStyle name="Вычисление 2 2 2 3 2 2 4 5" xfId="7093"/>
    <cellStyle name="Вычисление 2 2 2 3 2 2 4 5 2" xfId="16017"/>
    <cellStyle name="Вычисление 2 2 2 3 2 2 4 6" xfId="8771"/>
    <cellStyle name="Вычисление 2 2 2 3 2 2 4 6 2" xfId="17695"/>
    <cellStyle name="Вычисление 2 2 2 3 2 2 4 7" xfId="11239"/>
    <cellStyle name="Вычисление 2 2 2 3 2 2 4 8" xfId="10372"/>
    <cellStyle name="Вычисление 2 2 2 3 2 2 5" xfId="2618"/>
    <cellStyle name="Вычисление 2 2 2 3 2 2 5 2" xfId="3501"/>
    <cellStyle name="Вычисление 2 2 2 3 2 2 5 2 2" xfId="12444"/>
    <cellStyle name="Вычисление 2 2 2 3 2 2 5 3" xfId="5730"/>
    <cellStyle name="Вычисление 2 2 2 3 2 2 5 3 2" xfId="14654"/>
    <cellStyle name="Вычисление 2 2 2 3 2 2 5 4" xfId="7408"/>
    <cellStyle name="Вычисление 2 2 2 3 2 2 5 4 2" xfId="16332"/>
    <cellStyle name="Вычисление 2 2 2 3 2 2 5 5" xfId="9085"/>
    <cellStyle name="Вычисление 2 2 2 3 2 2 5 5 2" xfId="18009"/>
    <cellStyle name="Вычисление 2 2 2 3 2 2 5 6" xfId="11563"/>
    <cellStyle name="Вычисление 2 2 2 3 2 2 5 7" xfId="18825"/>
    <cellStyle name="Вычисление 2 2 2 3 2 2 6" xfId="3373"/>
    <cellStyle name="Вычисление 2 2 2 3 2 2 6 2" xfId="12318"/>
    <cellStyle name="Вычисление 2 2 2 3 2 2 7" xfId="3937"/>
    <cellStyle name="Вычисление 2 2 2 3 2 2 7 2" xfId="12877"/>
    <cellStyle name="Вычисление 2 2 2 3 2 2 8" xfId="6547"/>
    <cellStyle name="Вычисление 2 2 2 3 2 2 8 2" xfId="15471"/>
    <cellStyle name="Вычисление 2 2 2 3 2 2 9" xfId="8225"/>
    <cellStyle name="Вычисление 2 2 2 3 2 2 9 2" xfId="17149"/>
    <cellStyle name="Вычисление 2 2 2 3 2 20" xfId="9821"/>
    <cellStyle name="Вычисление 2 2 2 3 2 20 2" xfId="18745"/>
    <cellStyle name="Вычисление 2 2 2 3 2 21" xfId="10328"/>
    <cellStyle name="Вычисление 2 2 2 3 2 22" xfId="19565"/>
    <cellStyle name="Вычисление 2 2 2 3 2 3" xfId="1692"/>
    <cellStyle name="Вычисление 2 2 2 3 2 3 10" xfId="10643"/>
    <cellStyle name="Вычисление 2 2 2 3 2 3 11" xfId="19611"/>
    <cellStyle name="Вычисление 2 2 2 3 2 3 2" xfId="2136"/>
    <cellStyle name="Вычисление 2 2 2 3 2 3 2 2" xfId="3012"/>
    <cellStyle name="Вычисление 2 2 2 3 2 3 2 2 2" xfId="4924"/>
    <cellStyle name="Вычисление 2 2 2 3 2 3 2 2 2 2" xfId="13852"/>
    <cellStyle name="Вычисление 2 2 2 3 2 3 2 2 3" xfId="6124"/>
    <cellStyle name="Вычисление 2 2 2 3 2 3 2 2 3 2" xfId="15048"/>
    <cellStyle name="Вычисление 2 2 2 3 2 3 2 2 4" xfId="7802"/>
    <cellStyle name="Вычисление 2 2 2 3 2 3 2 2 4 2" xfId="16726"/>
    <cellStyle name="Вычисление 2 2 2 3 2 3 2 2 5" xfId="9479"/>
    <cellStyle name="Вычисление 2 2 2 3 2 3 2 2 5 2" xfId="18403"/>
    <cellStyle name="Вычисление 2 2 2 3 2 3 2 2 6" xfId="11957"/>
    <cellStyle name="Вычисление 2 2 2 3 2 3 2 2 7" xfId="9945"/>
    <cellStyle name="Вычисление 2 2 2 3 2 3 2 3" xfId="4782"/>
    <cellStyle name="Вычисление 2 2 2 3 2 3 2 3 2" xfId="13712"/>
    <cellStyle name="Вычисление 2 2 2 3 2 3 2 4" xfId="5262"/>
    <cellStyle name="Вычисление 2 2 2 3 2 3 2 4 2" xfId="14186"/>
    <cellStyle name="Вычисление 2 2 2 3 2 3 2 5" xfId="6941"/>
    <cellStyle name="Вычисление 2 2 2 3 2 3 2 5 2" xfId="15865"/>
    <cellStyle name="Вычисление 2 2 2 3 2 3 2 6" xfId="8619"/>
    <cellStyle name="Вычисление 2 2 2 3 2 3 2 6 2" xfId="17543"/>
    <cellStyle name="Вычисление 2 2 2 3 2 3 2 7" xfId="11087"/>
    <cellStyle name="Вычисление 2 2 2 3 2 3 2 8" xfId="19208"/>
    <cellStyle name="Вычисление 2 2 2 3 2 3 3" xfId="2222"/>
    <cellStyle name="Вычисление 2 2 2 3 2 3 3 2" xfId="3098"/>
    <cellStyle name="Вычисление 2 2 2 3 2 3 3 2 2" xfId="3451"/>
    <cellStyle name="Вычисление 2 2 2 3 2 3 3 2 2 2" xfId="12395"/>
    <cellStyle name="Вычисление 2 2 2 3 2 3 3 2 3" xfId="6210"/>
    <cellStyle name="Вычисление 2 2 2 3 2 3 3 2 3 2" xfId="15134"/>
    <cellStyle name="Вычисление 2 2 2 3 2 3 3 2 4" xfId="7888"/>
    <cellStyle name="Вычисление 2 2 2 3 2 3 3 2 4 2" xfId="16812"/>
    <cellStyle name="Вычисление 2 2 2 3 2 3 3 2 5" xfId="9565"/>
    <cellStyle name="Вычисление 2 2 2 3 2 3 3 2 5 2" xfId="18489"/>
    <cellStyle name="Вычисление 2 2 2 3 2 3 3 2 6" xfId="12043"/>
    <cellStyle name="Вычисление 2 2 2 3 2 3 3 2 7" xfId="10520"/>
    <cellStyle name="Вычисление 2 2 2 3 2 3 3 3" xfId="4046"/>
    <cellStyle name="Вычисление 2 2 2 3 2 3 3 3 2" xfId="12986"/>
    <cellStyle name="Вычисление 2 2 2 3 2 3 3 4" xfId="5348"/>
    <cellStyle name="Вычисление 2 2 2 3 2 3 3 4 2" xfId="14272"/>
    <cellStyle name="Вычисление 2 2 2 3 2 3 3 5" xfId="7027"/>
    <cellStyle name="Вычисление 2 2 2 3 2 3 3 5 2" xfId="15951"/>
    <cellStyle name="Вычисление 2 2 2 3 2 3 3 6" xfId="8705"/>
    <cellStyle name="Вычисление 2 2 2 3 2 3 3 6 2" xfId="17629"/>
    <cellStyle name="Вычисление 2 2 2 3 2 3 3 7" xfId="11173"/>
    <cellStyle name="Вычисление 2 2 2 3 2 3 3 8" xfId="19107"/>
    <cellStyle name="Вычисление 2 2 2 3 2 3 4" xfId="2308"/>
    <cellStyle name="Вычисление 2 2 2 3 2 3 4 2" xfId="3184"/>
    <cellStyle name="Вычисление 2 2 2 3 2 3 4 2 2" xfId="5062"/>
    <cellStyle name="Вычисление 2 2 2 3 2 3 4 2 2 2" xfId="13989"/>
    <cellStyle name="Вычисление 2 2 2 3 2 3 4 2 3" xfId="6296"/>
    <cellStyle name="Вычисление 2 2 2 3 2 3 4 2 3 2" xfId="15220"/>
    <cellStyle name="Вычисление 2 2 2 3 2 3 4 2 4" xfId="7974"/>
    <cellStyle name="Вычисление 2 2 2 3 2 3 4 2 4 2" xfId="16898"/>
    <cellStyle name="Вычисление 2 2 2 3 2 3 4 2 5" xfId="9651"/>
    <cellStyle name="Вычисление 2 2 2 3 2 3 4 2 5 2" xfId="18575"/>
    <cellStyle name="Вычисление 2 2 2 3 2 3 4 2 6" xfId="12129"/>
    <cellStyle name="Вычисление 2 2 2 3 2 3 4 2 7" xfId="10249"/>
    <cellStyle name="Вычисление 2 2 2 3 2 3 4 3" xfId="3459"/>
    <cellStyle name="Вычисление 2 2 2 3 2 3 4 3 2" xfId="12403"/>
    <cellStyle name="Вычисление 2 2 2 3 2 3 4 4" xfId="5434"/>
    <cellStyle name="Вычисление 2 2 2 3 2 3 4 4 2" xfId="14358"/>
    <cellStyle name="Вычисление 2 2 2 3 2 3 4 5" xfId="7113"/>
    <cellStyle name="Вычисление 2 2 2 3 2 3 4 5 2" xfId="16037"/>
    <cellStyle name="Вычисление 2 2 2 3 2 3 4 6" xfId="8791"/>
    <cellStyle name="Вычисление 2 2 2 3 2 3 4 6 2" xfId="17715"/>
    <cellStyle name="Вычисление 2 2 2 3 2 3 4 7" xfId="11259"/>
    <cellStyle name="Вычисление 2 2 2 3 2 3 4 8" xfId="18925"/>
    <cellStyle name="Вычисление 2 2 2 3 2 3 5" xfId="2568"/>
    <cellStyle name="Вычисление 2 2 2 3 2 3 5 2" xfId="3964"/>
    <cellStyle name="Вычисление 2 2 2 3 2 3 5 2 2" xfId="12904"/>
    <cellStyle name="Вычисление 2 2 2 3 2 3 5 3" xfId="5680"/>
    <cellStyle name="Вычисление 2 2 2 3 2 3 5 3 2" xfId="14604"/>
    <cellStyle name="Вычисление 2 2 2 3 2 3 5 4" xfId="7358"/>
    <cellStyle name="Вычисление 2 2 2 3 2 3 5 4 2" xfId="16282"/>
    <cellStyle name="Вычисление 2 2 2 3 2 3 5 5" xfId="9035"/>
    <cellStyle name="Вычисление 2 2 2 3 2 3 5 5 2" xfId="17959"/>
    <cellStyle name="Вычисление 2 2 2 3 2 3 5 6" xfId="11513"/>
    <cellStyle name="Вычисление 2 2 2 3 2 3 5 7" xfId="10113"/>
    <cellStyle name="Вычисление 2 2 2 3 2 3 6" xfId="3604"/>
    <cellStyle name="Вычисление 2 2 2 3 2 3 6 2" xfId="12546"/>
    <cellStyle name="Вычисление 2 2 2 3 2 3 7" xfId="3464"/>
    <cellStyle name="Вычисление 2 2 2 3 2 3 7 2" xfId="12408"/>
    <cellStyle name="Вычисление 2 2 2 3 2 3 8" xfId="6497"/>
    <cellStyle name="Вычисление 2 2 2 3 2 3 8 2" xfId="15421"/>
    <cellStyle name="Вычисление 2 2 2 3 2 3 9" xfId="8175"/>
    <cellStyle name="Вычисление 2 2 2 3 2 3 9 2" xfId="17099"/>
    <cellStyle name="Вычисление 2 2 2 3 2 4" xfId="1775"/>
    <cellStyle name="Вычисление 2 2 2 3 2 4 2" xfId="2651"/>
    <cellStyle name="Вычисление 2 2 2 3 2 4 2 2" xfId="4313"/>
    <cellStyle name="Вычисление 2 2 2 3 2 4 2 2 2" xfId="13252"/>
    <cellStyle name="Вычисление 2 2 2 3 2 4 2 3" xfId="5763"/>
    <cellStyle name="Вычисление 2 2 2 3 2 4 2 3 2" xfId="14687"/>
    <cellStyle name="Вычисление 2 2 2 3 2 4 2 4" xfId="7441"/>
    <cellStyle name="Вычисление 2 2 2 3 2 4 2 4 2" xfId="16365"/>
    <cellStyle name="Вычисление 2 2 2 3 2 4 2 5" xfId="9118"/>
    <cellStyle name="Вычисление 2 2 2 3 2 4 2 5 2" xfId="18042"/>
    <cellStyle name="Вычисление 2 2 2 3 2 4 2 6" xfId="11596"/>
    <cellStyle name="Вычисление 2 2 2 3 2 4 2 7" xfId="9943"/>
    <cellStyle name="Вычисление 2 2 2 3 2 4 3" xfId="4639"/>
    <cellStyle name="Вычисление 2 2 2 3 2 4 3 2" xfId="13572"/>
    <cellStyle name="Вычисление 2 2 2 3 2 4 4" xfId="3950"/>
    <cellStyle name="Вычисление 2 2 2 3 2 4 4 2" xfId="12890"/>
    <cellStyle name="Вычисление 2 2 2 3 2 4 5" xfId="6580"/>
    <cellStyle name="Вычисление 2 2 2 3 2 4 5 2" xfId="15504"/>
    <cellStyle name="Вычисление 2 2 2 3 2 4 6" xfId="8258"/>
    <cellStyle name="Вычисление 2 2 2 3 2 4 6 2" xfId="17182"/>
    <cellStyle name="Вычисление 2 2 2 3 2 4 7" xfId="10726"/>
    <cellStyle name="Вычисление 2 2 2 3 2 4 8" xfId="19056"/>
    <cellStyle name="Вычисление 2 2 2 3 2 5" xfId="1684"/>
    <cellStyle name="Вычисление 2 2 2 3 2 5 2" xfId="2560"/>
    <cellStyle name="Вычисление 2 2 2 3 2 5 2 2" xfId="4030"/>
    <cellStyle name="Вычисление 2 2 2 3 2 5 2 2 2" xfId="12970"/>
    <cellStyle name="Вычисление 2 2 2 3 2 5 2 3" xfId="5672"/>
    <cellStyle name="Вычисление 2 2 2 3 2 5 2 3 2" xfId="14596"/>
    <cellStyle name="Вычисление 2 2 2 3 2 5 2 4" xfId="7350"/>
    <cellStyle name="Вычисление 2 2 2 3 2 5 2 4 2" xfId="16274"/>
    <cellStyle name="Вычисление 2 2 2 3 2 5 2 5" xfId="9027"/>
    <cellStyle name="Вычисление 2 2 2 3 2 5 2 5 2" xfId="17951"/>
    <cellStyle name="Вычисление 2 2 2 3 2 5 2 6" xfId="11505"/>
    <cellStyle name="Вычисление 2 2 2 3 2 5 2 7" xfId="10067"/>
    <cellStyle name="Вычисление 2 2 2 3 2 5 3" xfId="4690"/>
    <cellStyle name="Вычисление 2 2 2 3 2 5 3 2" xfId="13623"/>
    <cellStyle name="Вычисление 2 2 2 3 2 5 4" xfId="3767"/>
    <cellStyle name="Вычисление 2 2 2 3 2 5 4 2" xfId="12707"/>
    <cellStyle name="Вычисление 2 2 2 3 2 5 5" xfId="6489"/>
    <cellStyle name="Вычисление 2 2 2 3 2 5 5 2" xfId="15413"/>
    <cellStyle name="Вычисление 2 2 2 3 2 5 6" xfId="8167"/>
    <cellStyle name="Вычисление 2 2 2 3 2 5 6 2" xfId="17091"/>
    <cellStyle name="Вычисление 2 2 2 3 2 5 7" xfId="10635"/>
    <cellStyle name="Вычисление 2 2 2 3 2 5 8" xfId="19608"/>
    <cellStyle name="Вычисление 2 2 2 3 2 6" xfId="1896"/>
    <cellStyle name="Вычисление 2 2 2 3 2 6 2" xfId="2772"/>
    <cellStyle name="Вычисление 2 2 2 3 2 6 2 2" xfId="4926"/>
    <cellStyle name="Вычисление 2 2 2 3 2 6 2 2 2" xfId="13854"/>
    <cellStyle name="Вычисление 2 2 2 3 2 6 2 3" xfId="5884"/>
    <cellStyle name="Вычисление 2 2 2 3 2 6 2 3 2" xfId="14808"/>
    <cellStyle name="Вычисление 2 2 2 3 2 6 2 4" xfId="7562"/>
    <cellStyle name="Вычисление 2 2 2 3 2 6 2 4 2" xfId="16486"/>
    <cellStyle name="Вычисление 2 2 2 3 2 6 2 5" xfId="9239"/>
    <cellStyle name="Вычисление 2 2 2 3 2 6 2 5 2" xfId="18163"/>
    <cellStyle name="Вычисление 2 2 2 3 2 6 2 6" xfId="11717"/>
    <cellStyle name="Вычисление 2 2 2 3 2 6 2 7" xfId="10196"/>
    <cellStyle name="Вычисление 2 2 2 3 2 6 3" xfId="4585"/>
    <cellStyle name="Вычисление 2 2 2 3 2 6 3 2" xfId="13520"/>
    <cellStyle name="Вычисление 2 2 2 3 2 6 4" xfId="4288"/>
    <cellStyle name="Вычисление 2 2 2 3 2 6 4 2" xfId="13227"/>
    <cellStyle name="Вычисление 2 2 2 3 2 6 5" xfId="6701"/>
    <cellStyle name="Вычисление 2 2 2 3 2 6 5 2" xfId="15625"/>
    <cellStyle name="Вычисление 2 2 2 3 2 6 6" xfId="8379"/>
    <cellStyle name="Вычисление 2 2 2 3 2 6 6 2" xfId="17303"/>
    <cellStyle name="Вычисление 2 2 2 3 2 6 7" xfId="10847"/>
    <cellStyle name="Вычисление 2 2 2 3 2 6 8" xfId="19466"/>
    <cellStyle name="Вычисление 2 2 2 3 2 7" xfId="1795"/>
    <cellStyle name="Вычисление 2 2 2 3 2 7 2" xfId="2671"/>
    <cellStyle name="Вычисление 2 2 2 3 2 7 2 2" xfId="3458"/>
    <cellStyle name="Вычисление 2 2 2 3 2 7 2 2 2" xfId="12402"/>
    <cellStyle name="Вычисление 2 2 2 3 2 7 2 3" xfId="5783"/>
    <cellStyle name="Вычисление 2 2 2 3 2 7 2 3 2" xfId="14707"/>
    <cellStyle name="Вычисление 2 2 2 3 2 7 2 4" xfId="7461"/>
    <cellStyle name="Вычисление 2 2 2 3 2 7 2 4 2" xfId="16385"/>
    <cellStyle name="Вычисление 2 2 2 3 2 7 2 5" xfId="9138"/>
    <cellStyle name="Вычисление 2 2 2 3 2 7 2 5 2" xfId="18062"/>
    <cellStyle name="Вычисление 2 2 2 3 2 7 2 6" xfId="11616"/>
    <cellStyle name="Вычисление 2 2 2 3 2 7 2 7" xfId="10093"/>
    <cellStyle name="Вычисление 2 2 2 3 2 7 3" xfId="3575"/>
    <cellStyle name="Вычисление 2 2 2 3 2 7 3 2" xfId="12517"/>
    <cellStyle name="Вычисление 2 2 2 3 2 7 4" xfId="4348"/>
    <cellStyle name="Вычисление 2 2 2 3 2 7 4 2" xfId="13287"/>
    <cellStyle name="Вычисление 2 2 2 3 2 7 5" xfId="6600"/>
    <cellStyle name="Вычисление 2 2 2 3 2 7 5 2" xfId="15524"/>
    <cellStyle name="Вычисление 2 2 2 3 2 7 6" xfId="8278"/>
    <cellStyle name="Вычисление 2 2 2 3 2 7 6 2" xfId="17202"/>
    <cellStyle name="Вычисление 2 2 2 3 2 7 7" xfId="10746"/>
    <cellStyle name="Вычисление 2 2 2 3 2 7 8" xfId="19276"/>
    <cellStyle name="Вычисление 2 2 2 3 2 8" xfId="1801"/>
    <cellStyle name="Вычисление 2 2 2 3 2 8 2" xfId="2677"/>
    <cellStyle name="Вычисление 2 2 2 3 2 8 2 2" xfId="4977"/>
    <cellStyle name="Вычисление 2 2 2 3 2 8 2 2 2" xfId="13904"/>
    <cellStyle name="Вычисление 2 2 2 3 2 8 2 3" xfId="5789"/>
    <cellStyle name="Вычисление 2 2 2 3 2 8 2 3 2" xfId="14713"/>
    <cellStyle name="Вычисление 2 2 2 3 2 8 2 4" xfId="7467"/>
    <cellStyle name="Вычисление 2 2 2 3 2 8 2 4 2" xfId="16391"/>
    <cellStyle name="Вычисление 2 2 2 3 2 8 2 5" xfId="9144"/>
    <cellStyle name="Вычисление 2 2 2 3 2 8 2 5 2" xfId="18068"/>
    <cellStyle name="Вычисление 2 2 2 3 2 8 2 6" xfId="11622"/>
    <cellStyle name="Вычисление 2 2 2 3 2 8 2 7" xfId="10101"/>
    <cellStyle name="Вычисление 2 2 2 3 2 8 3" xfId="4983"/>
    <cellStyle name="Вычисление 2 2 2 3 2 8 3 2" xfId="13910"/>
    <cellStyle name="Вычисление 2 2 2 3 2 8 4" xfId="5001"/>
    <cellStyle name="Вычисление 2 2 2 3 2 8 4 2" xfId="13928"/>
    <cellStyle name="Вычисление 2 2 2 3 2 8 5" xfId="6606"/>
    <cellStyle name="Вычисление 2 2 2 3 2 8 5 2" xfId="15530"/>
    <cellStyle name="Вычисление 2 2 2 3 2 8 6" xfId="8284"/>
    <cellStyle name="Вычисление 2 2 2 3 2 8 6 2" xfId="17208"/>
    <cellStyle name="Вычисление 2 2 2 3 2 8 7" xfId="10752"/>
    <cellStyle name="Вычисление 2 2 2 3 2 8 8" xfId="19216"/>
    <cellStyle name="Вычисление 2 2 2 3 2 9" xfId="1809"/>
    <cellStyle name="Вычисление 2 2 2 3 2 9 2" xfId="2685"/>
    <cellStyle name="Вычисление 2 2 2 3 2 9 2 2" xfId="3422"/>
    <cellStyle name="Вычисление 2 2 2 3 2 9 2 2 2" xfId="12366"/>
    <cellStyle name="Вычисление 2 2 2 3 2 9 2 3" xfId="5797"/>
    <cellStyle name="Вычисление 2 2 2 3 2 9 2 3 2" xfId="14721"/>
    <cellStyle name="Вычисление 2 2 2 3 2 9 2 4" xfId="7475"/>
    <cellStyle name="Вычисление 2 2 2 3 2 9 2 4 2" xfId="16399"/>
    <cellStyle name="Вычисление 2 2 2 3 2 9 2 5" xfId="9152"/>
    <cellStyle name="Вычисление 2 2 2 3 2 9 2 5 2" xfId="18076"/>
    <cellStyle name="Вычисление 2 2 2 3 2 9 2 6" xfId="11630"/>
    <cellStyle name="Вычисление 2 2 2 3 2 9 2 7" xfId="10176"/>
    <cellStyle name="Вычисление 2 2 2 3 2 9 3" xfId="4356"/>
    <cellStyle name="Вычисление 2 2 2 3 2 9 3 2" xfId="13295"/>
    <cellStyle name="Вычисление 2 2 2 3 2 9 4" xfId="3446"/>
    <cellStyle name="Вычисление 2 2 2 3 2 9 4 2" xfId="12390"/>
    <cellStyle name="Вычисление 2 2 2 3 2 9 5" xfId="6614"/>
    <cellStyle name="Вычисление 2 2 2 3 2 9 5 2" xfId="15538"/>
    <cellStyle name="Вычисление 2 2 2 3 2 9 6" xfId="8292"/>
    <cellStyle name="Вычисление 2 2 2 3 2 9 6 2" xfId="17216"/>
    <cellStyle name="Вычисление 2 2 2 3 2 9 7" xfId="10760"/>
    <cellStyle name="Вычисление 2 2 2 3 2 9 8" xfId="18997"/>
    <cellStyle name="Вычисление 2 2 2 4" xfId="670"/>
    <cellStyle name="Вычисление 2 2 2 4 2" xfId="1031"/>
    <cellStyle name="Вычисление 2 2 2 4 2 10" xfId="1990"/>
    <cellStyle name="Вычисление 2 2 2 4 2 10 2" xfId="2866"/>
    <cellStyle name="Вычисление 2 2 2 4 2 10 2 2" xfId="3945"/>
    <cellStyle name="Вычисление 2 2 2 4 2 10 2 2 2" xfId="12885"/>
    <cellStyle name="Вычисление 2 2 2 4 2 10 2 3" xfId="5978"/>
    <cellStyle name="Вычисление 2 2 2 4 2 10 2 3 2" xfId="14902"/>
    <cellStyle name="Вычисление 2 2 2 4 2 10 2 4" xfId="7656"/>
    <cellStyle name="Вычисление 2 2 2 4 2 10 2 4 2" xfId="16580"/>
    <cellStyle name="Вычисление 2 2 2 4 2 10 2 5" xfId="9333"/>
    <cellStyle name="Вычисление 2 2 2 4 2 10 2 5 2" xfId="18257"/>
    <cellStyle name="Вычисление 2 2 2 4 2 10 2 6" xfId="11811"/>
    <cellStyle name="Вычисление 2 2 2 4 2 10 2 7" xfId="10527"/>
    <cellStyle name="Вычисление 2 2 2 4 2 10 3" xfId="4044"/>
    <cellStyle name="Вычисление 2 2 2 4 2 10 3 2" xfId="12984"/>
    <cellStyle name="Вычисление 2 2 2 4 2 10 4" xfId="4636"/>
    <cellStyle name="Вычисление 2 2 2 4 2 10 4 2" xfId="13569"/>
    <cellStyle name="Вычисление 2 2 2 4 2 10 5" xfId="6795"/>
    <cellStyle name="Вычисление 2 2 2 4 2 10 5 2" xfId="15719"/>
    <cellStyle name="Вычисление 2 2 2 4 2 10 6" xfId="8473"/>
    <cellStyle name="Вычисление 2 2 2 4 2 10 6 2" xfId="17397"/>
    <cellStyle name="Вычисление 2 2 2 4 2 10 7" xfId="10941"/>
    <cellStyle name="Вычисление 2 2 2 4 2 10 8" xfId="19489"/>
    <cellStyle name="Вычисление 2 2 2 4 2 11" xfId="2042"/>
    <cellStyle name="Вычисление 2 2 2 4 2 11 2" xfId="2918"/>
    <cellStyle name="Вычисление 2 2 2 4 2 11 2 2" xfId="4608"/>
    <cellStyle name="Вычисление 2 2 2 4 2 11 2 2 2" xfId="13542"/>
    <cellStyle name="Вычисление 2 2 2 4 2 11 2 3" xfId="6030"/>
    <cellStyle name="Вычисление 2 2 2 4 2 11 2 3 2" xfId="14954"/>
    <cellStyle name="Вычисление 2 2 2 4 2 11 2 4" xfId="7708"/>
    <cellStyle name="Вычисление 2 2 2 4 2 11 2 4 2" xfId="16632"/>
    <cellStyle name="Вычисление 2 2 2 4 2 11 2 5" xfId="9385"/>
    <cellStyle name="Вычисление 2 2 2 4 2 11 2 5 2" xfId="18309"/>
    <cellStyle name="Вычисление 2 2 2 4 2 11 2 6" xfId="11863"/>
    <cellStyle name="Вычисление 2 2 2 4 2 11 2 7" xfId="18808"/>
    <cellStyle name="Вычисление 2 2 2 4 2 11 3" xfId="3844"/>
    <cellStyle name="Вычисление 2 2 2 4 2 11 3 2" xfId="12784"/>
    <cellStyle name="Вычисление 2 2 2 4 2 11 4" xfId="4770"/>
    <cellStyle name="Вычисление 2 2 2 4 2 11 4 2" xfId="13701"/>
    <cellStyle name="Вычисление 2 2 2 4 2 11 5" xfId="6847"/>
    <cellStyle name="Вычисление 2 2 2 4 2 11 5 2" xfId="15771"/>
    <cellStyle name="Вычисление 2 2 2 4 2 11 6" xfId="8525"/>
    <cellStyle name="Вычисление 2 2 2 4 2 11 6 2" xfId="17449"/>
    <cellStyle name="Вычисление 2 2 2 4 2 11 7" xfId="10993"/>
    <cellStyle name="Вычисление 2 2 2 4 2 11 8" xfId="18878"/>
    <cellStyle name="Вычисление 2 2 2 4 2 12" xfId="2370"/>
    <cellStyle name="Вычисление 2 2 2 4 2 12 2" xfId="3232"/>
    <cellStyle name="Вычисление 2 2 2 4 2 12 2 2" xfId="4007"/>
    <cellStyle name="Вычисление 2 2 2 4 2 12 2 2 2" xfId="12947"/>
    <cellStyle name="Вычисление 2 2 2 4 2 12 2 3" xfId="6344"/>
    <cellStyle name="Вычисление 2 2 2 4 2 12 2 3 2" xfId="15268"/>
    <cellStyle name="Вычисление 2 2 2 4 2 12 2 4" xfId="8022"/>
    <cellStyle name="Вычисление 2 2 2 4 2 12 2 4 2" xfId="16946"/>
    <cellStyle name="Вычисление 2 2 2 4 2 12 2 5" xfId="9699"/>
    <cellStyle name="Вычисление 2 2 2 4 2 12 2 5 2" xfId="18623"/>
    <cellStyle name="Вычисление 2 2 2 4 2 12 2 6" xfId="12177"/>
    <cellStyle name="Вычисление 2 2 2 4 2 12 2 7" xfId="18773"/>
    <cellStyle name="Вычисление 2 2 2 4 2 12 3" xfId="4399"/>
    <cellStyle name="Вычисление 2 2 2 4 2 12 3 2" xfId="13337"/>
    <cellStyle name="Вычисление 2 2 2 4 2 12 4" xfId="5484"/>
    <cellStyle name="Вычисление 2 2 2 4 2 12 4 2" xfId="14408"/>
    <cellStyle name="Вычисление 2 2 2 4 2 12 5" xfId="7162"/>
    <cellStyle name="Вычисление 2 2 2 4 2 12 5 2" xfId="16086"/>
    <cellStyle name="Вычисление 2 2 2 4 2 12 6" xfId="8839"/>
    <cellStyle name="Вычисление 2 2 2 4 2 12 6 2" xfId="17763"/>
    <cellStyle name="Вычисление 2 2 2 4 2 12 7" xfId="11316"/>
    <cellStyle name="Вычисление 2 2 2 4 2 12 8" xfId="19540"/>
    <cellStyle name="Вычисление 2 2 2 4 2 13" xfId="2340"/>
    <cellStyle name="Вычисление 2 2 2 4 2 13 2" xfId="3202"/>
    <cellStyle name="Вычисление 2 2 2 4 2 13 2 2" xfId="3968"/>
    <cellStyle name="Вычисление 2 2 2 4 2 13 2 2 2" xfId="12908"/>
    <cellStyle name="Вычисление 2 2 2 4 2 13 2 3" xfId="6314"/>
    <cellStyle name="Вычисление 2 2 2 4 2 13 2 3 2" xfId="15238"/>
    <cellStyle name="Вычисление 2 2 2 4 2 13 2 4" xfId="7992"/>
    <cellStyle name="Вычисление 2 2 2 4 2 13 2 4 2" xfId="16916"/>
    <cellStyle name="Вычисление 2 2 2 4 2 13 2 5" xfId="9669"/>
    <cellStyle name="Вычисление 2 2 2 4 2 13 2 5 2" xfId="18593"/>
    <cellStyle name="Вычисление 2 2 2 4 2 13 2 6" xfId="12147"/>
    <cellStyle name="Вычисление 2 2 2 4 2 13 2 7" xfId="10282"/>
    <cellStyle name="Вычисление 2 2 2 4 2 13 3" xfId="4018"/>
    <cellStyle name="Вычисление 2 2 2 4 2 13 3 2" xfId="12958"/>
    <cellStyle name="Вычисление 2 2 2 4 2 13 4" xfId="5454"/>
    <cellStyle name="Вычисление 2 2 2 4 2 13 4 2" xfId="14378"/>
    <cellStyle name="Вычисление 2 2 2 4 2 13 5" xfId="7132"/>
    <cellStyle name="Вычисление 2 2 2 4 2 13 5 2" xfId="16056"/>
    <cellStyle name="Вычисление 2 2 2 4 2 13 6" xfId="8809"/>
    <cellStyle name="Вычисление 2 2 2 4 2 13 6 2" xfId="17733"/>
    <cellStyle name="Вычисление 2 2 2 4 2 13 7" xfId="11286"/>
    <cellStyle name="Вычисление 2 2 2 4 2 13 8" xfId="19559"/>
    <cellStyle name="Вычисление 2 2 2 4 2 14" xfId="2460"/>
    <cellStyle name="Вычисление 2 2 2 4 2 14 2" xfId="3296"/>
    <cellStyle name="Вычисление 2 2 2 4 2 14 2 2" xfId="4238"/>
    <cellStyle name="Вычисление 2 2 2 4 2 14 2 2 2" xfId="13177"/>
    <cellStyle name="Вычисление 2 2 2 4 2 14 2 3" xfId="6408"/>
    <cellStyle name="Вычисление 2 2 2 4 2 14 2 3 2" xfId="15332"/>
    <cellStyle name="Вычисление 2 2 2 4 2 14 2 4" xfId="8086"/>
    <cellStyle name="Вычисление 2 2 2 4 2 14 2 4 2" xfId="17010"/>
    <cellStyle name="Вычисление 2 2 2 4 2 14 2 5" xfId="9763"/>
    <cellStyle name="Вычисление 2 2 2 4 2 14 2 5 2" xfId="18687"/>
    <cellStyle name="Вычисление 2 2 2 4 2 14 2 6" xfId="12241"/>
    <cellStyle name="Вычисление 2 2 2 4 2 14 2 7" xfId="13594"/>
    <cellStyle name="Вычисление 2 2 2 4 2 14 3" xfId="4809"/>
    <cellStyle name="Вычисление 2 2 2 4 2 14 3 2" xfId="13739"/>
    <cellStyle name="Вычисление 2 2 2 4 2 14 4" xfId="5572"/>
    <cellStyle name="Вычисление 2 2 2 4 2 14 4 2" xfId="14496"/>
    <cellStyle name="Вычисление 2 2 2 4 2 14 5" xfId="7250"/>
    <cellStyle name="Вычисление 2 2 2 4 2 14 5 2" xfId="16174"/>
    <cellStyle name="Вычисление 2 2 2 4 2 14 6" xfId="8927"/>
    <cellStyle name="Вычисление 2 2 2 4 2 14 6 2" xfId="17851"/>
    <cellStyle name="Вычисление 2 2 2 4 2 14 7" xfId="11405"/>
    <cellStyle name="Вычисление 2 2 2 4 2 14 8" xfId="10351"/>
    <cellStyle name="Вычисление 2 2 2 4 2 15" xfId="2479"/>
    <cellStyle name="Вычисление 2 2 2 4 2 15 2" xfId="3698"/>
    <cellStyle name="Вычисление 2 2 2 4 2 15 2 2" xfId="12638"/>
    <cellStyle name="Вычисление 2 2 2 4 2 15 3" xfId="5591"/>
    <cellStyle name="Вычисление 2 2 2 4 2 15 3 2" xfId="14515"/>
    <cellStyle name="Вычисление 2 2 2 4 2 15 4" xfId="7269"/>
    <cellStyle name="Вычисление 2 2 2 4 2 15 4 2" xfId="16193"/>
    <cellStyle name="Вычисление 2 2 2 4 2 15 5" xfId="8946"/>
    <cellStyle name="Вычисление 2 2 2 4 2 15 5 2" xfId="17870"/>
    <cellStyle name="Вычисление 2 2 2 4 2 15 6" xfId="11424"/>
    <cellStyle name="Вычисление 2 2 2 4 2 15 7" xfId="19244"/>
    <cellStyle name="Вычисление 2 2 2 4 2 16" xfId="3339"/>
    <cellStyle name="Вычисление 2 2 2 4 2 16 2" xfId="12284"/>
    <cellStyle name="Вычисление 2 2 2 4 2 17" xfId="3700"/>
    <cellStyle name="Вычисление 2 2 2 4 2 17 2" xfId="12640"/>
    <cellStyle name="Вычисление 2 2 2 4 2 18" xfId="5085"/>
    <cellStyle name="Вычисление 2 2 2 4 2 18 2" xfId="14012"/>
    <cellStyle name="Вычисление 2 2 2 4 2 19" xfId="3660"/>
    <cellStyle name="Вычисление 2 2 2 4 2 19 2" xfId="12601"/>
    <cellStyle name="Вычисление 2 2 2 4 2 2" xfId="1723"/>
    <cellStyle name="Вычисление 2 2 2 4 2 2 10" xfId="10674"/>
    <cellStyle name="Вычисление 2 2 2 4 2 2 11" xfId="18846"/>
    <cellStyle name="Вычисление 2 2 2 4 2 2 2" xfId="2097"/>
    <cellStyle name="Вычисление 2 2 2 4 2 2 2 2" xfId="2973"/>
    <cellStyle name="Вычисление 2 2 2 4 2 2 2 2 2" xfId="3924"/>
    <cellStyle name="Вычисление 2 2 2 4 2 2 2 2 2 2" xfId="12864"/>
    <cellStyle name="Вычисление 2 2 2 4 2 2 2 2 3" xfId="6085"/>
    <cellStyle name="Вычисление 2 2 2 4 2 2 2 2 3 2" xfId="15009"/>
    <cellStyle name="Вычисление 2 2 2 4 2 2 2 2 4" xfId="7763"/>
    <cellStyle name="Вычисление 2 2 2 4 2 2 2 2 4 2" xfId="16687"/>
    <cellStyle name="Вычисление 2 2 2 4 2 2 2 2 5" xfId="9440"/>
    <cellStyle name="Вычисление 2 2 2 4 2 2 2 2 5 2" xfId="18364"/>
    <cellStyle name="Вычисление 2 2 2 4 2 2 2 2 6" xfId="11918"/>
    <cellStyle name="Вычисление 2 2 2 4 2 2 2 2 7" xfId="10453"/>
    <cellStyle name="Вычисление 2 2 2 4 2 2 2 3" xfId="3920"/>
    <cellStyle name="Вычисление 2 2 2 4 2 2 2 3 2" xfId="12860"/>
    <cellStyle name="Вычисление 2 2 2 4 2 2 2 4" xfId="5223"/>
    <cellStyle name="Вычисление 2 2 2 4 2 2 2 4 2" xfId="14147"/>
    <cellStyle name="Вычисление 2 2 2 4 2 2 2 5" xfId="6902"/>
    <cellStyle name="Вычисление 2 2 2 4 2 2 2 5 2" xfId="15826"/>
    <cellStyle name="Вычисление 2 2 2 4 2 2 2 6" xfId="8580"/>
    <cellStyle name="Вычисление 2 2 2 4 2 2 2 6 2" xfId="17504"/>
    <cellStyle name="Вычисление 2 2 2 4 2 2 2 7" xfId="11048"/>
    <cellStyle name="Вычисление 2 2 2 4 2 2 2 8" xfId="19028"/>
    <cellStyle name="Вычисление 2 2 2 4 2 2 3" xfId="2183"/>
    <cellStyle name="Вычисление 2 2 2 4 2 2 3 2" xfId="3059"/>
    <cellStyle name="Вычисление 2 2 2 4 2 2 3 2 2" xfId="5126"/>
    <cellStyle name="Вычисление 2 2 2 4 2 2 3 2 2 2" xfId="14052"/>
    <cellStyle name="Вычисление 2 2 2 4 2 2 3 2 3" xfId="6171"/>
    <cellStyle name="Вычисление 2 2 2 4 2 2 3 2 3 2" xfId="15095"/>
    <cellStyle name="Вычисление 2 2 2 4 2 2 3 2 4" xfId="7849"/>
    <cellStyle name="Вычисление 2 2 2 4 2 2 3 2 4 2" xfId="16773"/>
    <cellStyle name="Вычисление 2 2 2 4 2 2 3 2 5" xfId="9526"/>
    <cellStyle name="Вычисление 2 2 2 4 2 2 3 2 5 2" xfId="18450"/>
    <cellStyle name="Вычисление 2 2 2 4 2 2 3 2 6" xfId="12004"/>
    <cellStyle name="Вычисление 2 2 2 4 2 2 3 2 7" xfId="10186"/>
    <cellStyle name="Вычисление 2 2 2 4 2 2 3 3" xfId="3655"/>
    <cellStyle name="Вычисление 2 2 2 4 2 2 3 3 2" xfId="12596"/>
    <cellStyle name="Вычисление 2 2 2 4 2 2 3 4" xfId="5309"/>
    <cellStyle name="Вычисление 2 2 2 4 2 2 3 4 2" xfId="14233"/>
    <cellStyle name="Вычисление 2 2 2 4 2 2 3 5" xfId="6988"/>
    <cellStyle name="Вычисление 2 2 2 4 2 2 3 5 2" xfId="15912"/>
    <cellStyle name="Вычисление 2 2 2 4 2 2 3 6" xfId="8666"/>
    <cellStyle name="Вычисление 2 2 2 4 2 2 3 6 2" xfId="17590"/>
    <cellStyle name="Вычисление 2 2 2 4 2 2 3 7" xfId="11134"/>
    <cellStyle name="Вычисление 2 2 2 4 2 2 3 8" xfId="19088"/>
    <cellStyle name="Вычисление 2 2 2 4 2 2 4" xfId="2269"/>
    <cellStyle name="Вычисление 2 2 2 4 2 2 4 2" xfId="3145"/>
    <cellStyle name="Вычисление 2 2 2 4 2 2 4 2 2" xfId="3770"/>
    <cellStyle name="Вычисление 2 2 2 4 2 2 4 2 2 2" xfId="12710"/>
    <cellStyle name="Вычисление 2 2 2 4 2 2 4 2 3" xfId="6257"/>
    <cellStyle name="Вычисление 2 2 2 4 2 2 4 2 3 2" xfId="15181"/>
    <cellStyle name="Вычисление 2 2 2 4 2 2 4 2 4" xfId="7935"/>
    <cellStyle name="Вычисление 2 2 2 4 2 2 4 2 4 2" xfId="16859"/>
    <cellStyle name="Вычисление 2 2 2 4 2 2 4 2 5" xfId="9612"/>
    <cellStyle name="Вычисление 2 2 2 4 2 2 4 2 5 2" xfId="18536"/>
    <cellStyle name="Вычисление 2 2 2 4 2 2 4 2 6" xfId="12090"/>
    <cellStyle name="Вычисление 2 2 2 4 2 2 4 2 7" xfId="12846"/>
    <cellStyle name="Вычисление 2 2 2 4 2 2 4 3" xfId="3401"/>
    <cellStyle name="Вычисление 2 2 2 4 2 2 4 3 2" xfId="12345"/>
    <cellStyle name="Вычисление 2 2 2 4 2 2 4 4" xfId="5395"/>
    <cellStyle name="Вычисление 2 2 2 4 2 2 4 4 2" xfId="14319"/>
    <cellStyle name="Вычисление 2 2 2 4 2 2 4 5" xfId="7074"/>
    <cellStyle name="Вычисление 2 2 2 4 2 2 4 5 2" xfId="15998"/>
    <cellStyle name="Вычисление 2 2 2 4 2 2 4 6" xfId="8752"/>
    <cellStyle name="Вычисление 2 2 2 4 2 2 4 6 2" xfId="17676"/>
    <cellStyle name="Вычисление 2 2 2 4 2 2 4 7" xfId="11220"/>
    <cellStyle name="Вычисление 2 2 2 4 2 2 4 8" xfId="19051"/>
    <cellStyle name="Вычисление 2 2 2 4 2 2 5" xfId="2599"/>
    <cellStyle name="Вычисление 2 2 2 4 2 2 5 2" xfId="3829"/>
    <cellStyle name="Вычисление 2 2 2 4 2 2 5 2 2" xfId="12769"/>
    <cellStyle name="Вычисление 2 2 2 4 2 2 5 3" xfId="5711"/>
    <cellStyle name="Вычисление 2 2 2 4 2 2 5 3 2" xfId="14635"/>
    <cellStyle name="Вычисление 2 2 2 4 2 2 5 4" xfId="7389"/>
    <cellStyle name="Вычисление 2 2 2 4 2 2 5 4 2" xfId="16313"/>
    <cellStyle name="Вычисление 2 2 2 4 2 2 5 5" xfId="9066"/>
    <cellStyle name="Вычисление 2 2 2 4 2 2 5 5 2" xfId="17990"/>
    <cellStyle name="Вычисление 2 2 2 4 2 2 5 6" xfId="11544"/>
    <cellStyle name="Вычисление 2 2 2 4 2 2 5 7" xfId="11281"/>
    <cellStyle name="Вычисление 2 2 2 4 2 2 6" xfId="4652"/>
    <cellStyle name="Вычисление 2 2 2 4 2 2 6 2" xfId="13585"/>
    <cellStyle name="Вычисление 2 2 2 4 2 2 7" xfId="4095"/>
    <cellStyle name="Вычисление 2 2 2 4 2 2 7 2" xfId="13035"/>
    <cellStyle name="Вычисление 2 2 2 4 2 2 8" xfId="6528"/>
    <cellStyle name="Вычисление 2 2 2 4 2 2 8 2" xfId="15452"/>
    <cellStyle name="Вычисление 2 2 2 4 2 2 9" xfId="8206"/>
    <cellStyle name="Вычисление 2 2 2 4 2 2 9 2" xfId="17130"/>
    <cellStyle name="Вычисление 2 2 2 4 2 20" xfId="9806"/>
    <cellStyle name="Вычисление 2 2 2 4 2 20 2" xfId="18730"/>
    <cellStyle name="Вычисление 2 2 2 4 2 21" xfId="10287"/>
    <cellStyle name="Вычисление 2 2 2 4 2 22" xfId="10359"/>
    <cellStyle name="Вычисление 2 2 2 4 2 3" xfId="1782"/>
    <cellStyle name="Вычисление 2 2 2 4 2 3 10" xfId="10733"/>
    <cellStyle name="Вычисление 2 2 2 4 2 3 11" xfId="19666"/>
    <cellStyle name="Вычисление 2 2 2 4 2 3 2" xfId="2089"/>
    <cellStyle name="Вычисление 2 2 2 4 2 3 2 2" xfId="2965"/>
    <cellStyle name="Вычисление 2 2 2 4 2 3 2 2 2" xfId="4272"/>
    <cellStyle name="Вычисление 2 2 2 4 2 3 2 2 2 2" xfId="13211"/>
    <cellStyle name="Вычисление 2 2 2 4 2 3 2 2 3" xfId="6077"/>
    <cellStyle name="Вычисление 2 2 2 4 2 3 2 2 3 2" xfId="15001"/>
    <cellStyle name="Вычисление 2 2 2 4 2 3 2 2 4" xfId="7755"/>
    <cellStyle name="Вычисление 2 2 2 4 2 3 2 2 4 2" xfId="16679"/>
    <cellStyle name="Вычисление 2 2 2 4 2 3 2 2 5" xfId="9432"/>
    <cellStyle name="Вычисление 2 2 2 4 2 3 2 2 5 2" xfId="18356"/>
    <cellStyle name="Вычисление 2 2 2 4 2 3 2 2 6" xfId="11910"/>
    <cellStyle name="Вычисление 2 2 2 4 2 3 2 2 7" xfId="10556"/>
    <cellStyle name="Вычисление 2 2 2 4 2 3 2 3" xfId="3470"/>
    <cellStyle name="Вычисление 2 2 2 4 2 3 2 3 2" xfId="12414"/>
    <cellStyle name="Вычисление 2 2 2 4 2 3 2 4" xfId="5215"/>
    <cellStyle name="Вычисление 2 2 2 4 2 3 2 4 2" xfId="14139"/>
    <cellStyle name="Вычисление 2 2 2 4 2 3 2 5" xfId="6894"/>
    <cellStyle name="Вычисление 2 2 2 4 2 3 2 5 2" xfId="15818"/>
    <cellStyle name="Вычисление 2 2 2 4 2 3 2 6" xfId="8572"/>
    <cellStyle name="Вычисление 2 2 2 4 2 3 2 6 2" xfId="17496"/>
    <cellStyle name="Вычисление 2 2 2 4 2 3 2 7" xfId="11040"/>
    <cellStyle name="Вычисление 2 2 2 4 2 3 2 8" xfId="19281"/>
    <cellStyle name="Вычисление 2 2 2 4 2 3 3" xfId="2175"/>
    <cellStyle name="Вычисление 2 2 2 4 2 3 3 2" xfId="3051"/>
    <cellStyle name="Вычисление 2 2 2 4 2 3 3 2 2" xfId="3639"/>
    <cellStyle name="Вычисление 2 2 2 4 2 3 3 2 2 2" xfId="12580"/>
    <cellStyle name="Вычисление 2 2 2 4 2 3 3 2 3" xfId="6163"/>
    <cellStyle name="Вычисление 2 2 2 4 2 3 3 2 3 2" xfId="15087"/>
    <cellStyle name="Вычисление 2 2 2 4 2 3 3 2 4" xfId="7841"/>
    <cellStyle name="Вычисление 2 2 2 4 2 3 3 2 4 2" xfId="16765"/>
    <cellStyle name="Вычисление 2 2 2 4 2 3 3 2 5" xfId="9518"/>
    <cellStyle name="Вычисление 2 2 2 4 2 3 3 2 5 2" xfId="18442"/>
    <cellStyle name="Вычисление 2 2 2 4 2 3 3 2 6" xfId="11996"/>
    <cellStyle name="Вычисление 2 2 2 4 2 3 3 2 7" xfId="10265"/>
    <cellStyle name="Вычисление 2 2 2 4 2 3 3 3" xfId="3608"/>
    <cellStyle name="Вычисление 2 2 2 4 2 3 3 3 2" xfId="12550"/>
    <cellStyle name="Вычисление 2 2 2 4 2 3 3 4" xfId="5301"/>
    <cellStyle name="Вычисление 2 2 2 4 2 3 3 4 2" xfId="14225"/>
    <cellStyle name="Вычисление 2 2 2 4 2 3 3 5" xfId="6980"/>
    <cellStyle name="Вычисление 2 2 2 4 2 3 3 5 2" xfId="15904"/>
    <cellStyle name="Вычисление 2 2 2 4 2 3 3 6" xfId="8658"/>
    <cellStyle name="Вычисление 2 2 2 4 2 3 3 6 2" xfId="17582"/>
    <cellStyle name="Вычисление 2 2 2 4 2 3 3 7" xfId="11126"/>
    <cellStyle name="Вычисление 2 2 2 4 2 3 3 8" xfId="19357"/>
    <cellStyle name="Вычисление 2 2 2 4 2 3 4" xfId="2261"/>
    <cellStyle name="Вычисление 2 2 2 4 2 3 4 2" xfId="3137"/>
    <cellStyle name="Вычисление 2 2 2 4 2 3 4 2 2" xfId="3593"/>
    <cellStyle name="Вычисление 2 2 2 4 2 3 4 2 2 2" xfId="12535"/>
    <cellStyle name="Вычисление 2 2 2 4 2 3 4 2 3" xfId="6249"/>
    <cellStyle name="Вычисление 2 2 2 4 2 3 4 2 3 2" xfId="15173"/>
    <cellStyle name="Вычисление 2 2 2 4 2 3 4 2 4" xfId="7927"/>
    <cellStyle name="Вычисление 2 2 2 4 2 3 4 2 4 2" xfId="16851"/>
    <cellStyle name="Вычисление 2 2 2 4 2 3 4 2 5" xfId="9604"/>
    <cellStyle name="Вычисление 2 2 2 4 2 3 4 2 5 2" xfId="18528"/>
    <cellStyle name="Вычисление 2 2 2 4 2 3 4 2 6" xfId="12082"/>
    <cellStyle name="Вычисление 2 2 2 4 2 3 4 2 7" xfId="10378"/>
    <cellStyle name="Вычисление 2 2 2 4 2 3 4 3" xfId="5109"/>
    <cellStyle name="Вычисление 2 2 2 4 2 3 4 3 2" xfId="14036"/>
    <cellStyle name="Вычисление 2 2 2 4 2 3 4 4" xfId="5387"/>
    <cellStyle name="Вычисление 2 2 2 4 2 3 4 4 2" xfId="14311"/>
    <cellStyle name="Вычисление 2 2 2 4 2 3 4 5" xfId="7066"/>
    <cellStyle name="Вычисление 2 2 2 4 2 3 4 5 2" xfId="15990"/>
    <cellStyle name="Вычисление 2 2 2 4 2 3 4 6" xfId="8744"/>
    <cellStyle name="Вычисление 2 2 2 4 2 3 4 6 2" xfId="17668"/>
    <cellStyle name="Вычисление 2 2 2 4 2 3 4 7" xfId="11212"/>
    <cellStyle name="Вычисление 2 2 2 4 2 3 4 8" xfId="19082"/>
    <cellStyle name="Вычисление 2 2 2 4 2 3 5" xfId="2658"/>
    <cellStyle name="Вычисление 2 2 2 4 2 3 5 2" xfId="4720"/>
    <cellStyle name="Вычисление 2 2 2 4 2 3 5 2 2" xfId="13653"/>
    <cellStyle name="Вычисление 2 2 2 4 2 3 5 3" xfId="5770"/>
    <cellStyle name="Вычисление 2 2 2 4 2 3 5 3 2" xfId="14694"/>
    <cellStyle name="Вычисление 2 2 2 4 2 3 5 4" xfId="7448"/>
    <cellStyle name="Вычисление 2 2 2 4 2 3 5 4 2" xfId="16372"/>
    <cellStyle name="Вычисление 2 2 2 4 2 3 5 5" xfId="9125"/>
    <cellStyle name="Вычисление 2 2 2 4 2 3 5 5 2" xfId="18049"/>
    <cellStyle name="Вычисление 2 2 2 4 2 3 5 6" xfId="11603"/>
    <cellStyle name="Вычисление 2 2 2 4 2 3 5 7" xfId="9902"/>
    <cellStyle name="Вычисление 2 2 2 4 2 3 6" xfId="4510"/>
    <cellStyle name="Вычисление 2 2 2 4 2 3 6 2" xfId="13445"/>
    <cellStyle name="Вычисление 2 2 2 4 2 3 7" xfId="3814"/>
    <cellStyle name="Вычисление 2 2 2 4 2 3 7 2" xfId="12754"/>
    <cellStyle name="Вычисление 2 2 2 4 2 3 8" xfId="6587"/>
    <cellStyle name="Вычисление 2 2 2 4 2 3 8 2" xfId="15511"/>
    <cellStyle name="Вычисление 2 2 2 4 2 3 9" xfId="8265"/>
    <cellStyle name="Вычисление 2 2 2 4 2 3 9 2" xfId="17189"/>
    <cellStyle name="Вычисление 2 2 2 4 2 4" xfId="1704"/>
    <cellStyle name="Вычисление 2 2 2 4 2 4 2" xfId="2580"/>
    <cellStyle name="Вычисление 2 2 2 4 2 4 2 2" xfId="4548"/>
    <cellStyle name="Вычисление 2 2 2 4 2 4 2 2 2" xfId="13483"/>
    <cellStyle name="Вычисление 2 2 2 4 2 4 2 3" xfId="5692"/>
    <cellStyle name="Вычисление 2 2 2 4 2 4 2 3 2" xfId="14616"/>
    <cellStyle name="Вычисление 2 2 2 4 2 4 2 4" xfId="7370"/>
    <cellStyle name="Вычисление 2 2 2 4 2 4 2 4 2" xfId="16294"/>
    <cellStyle name="Вычисление 2 2 2 4 2 4 2 5" xfId="9047"/>
    <cellStyle name="Вычисление 2 2 2 4 2 4 2 5 2" xfId="17971"/>
    <cellStyle name="Вычисление 2 2 2 4 2 4 2 6" xfId="11525"/>
    <cellStyle name="Вычисление 2 2 2 4 2 4 2 7" xfId="10221"/>
    <cellStyle name="Вычисление 2 2 2 4 2 4 3" xfId="4074"/>
    <cellStyle name="Вычисление 2 2 2 4 2 4 3 2" xfId="13014"/>
    <cellStyle name="Вычисление 2 2 2 4 2 4 4" xfId="4824"/>
    <cellStyle name="Вычисление 2 2 2 4 2 4 4 2" xfId="13753"/>
    <cellStyle name="Вычисление 2 2 2 4 2 4 5" xfId="6509"/>
    <cellStyle name="Вычисление 2 2 2 4 2 4 5 2" xfId="15433"/>
    <cellStyle name="Вычисление 2 2 2 4 2 4 6" xfId="8187"/>
    <cellStyle name="Вычисление 2 2 2 4 2 4 6 2" xfId="17111"/>
    <cellStyle name="Вычисление 2 2 2 4 2 4 7" xfId="10655"/>
    <cellStyle name="Вычисление 2 2 2 4 2 4 8" xfId="19660"/>
    <cellStyle name="Вычисление 2 2 2 4 2 5" xfId="1650"/>
    <cellStyle name="Вычисление 2 2 2 4 2 5 2" xfId="2526"/>
    <cellStyle name="Вычисление 2 2 2 4 2 5 2 2" xfId="4037"/>
    <cellStyle name="Вычисление 2 2 2 4 2 5 2 2 2" xfId="12977"/>
    <cellStyle name="Вычисление 2 2 2 4 2 5 2 3" xfId="5638"/>
    <cellStyle name="Вычисление 2 2 2 4 2 5 2 3 2" xfId="14562"/>
    <cellStyle name="Вычисление 2 2 2 4 2 5 2 4" xfId="7316"/>
    <cellStyle name="Вычисление 2 2 2 4 2 5 2 4 2" xfId="16240"/>
    <cellStyle name="Вычисление 2 2 2 4 2 5 2 5" xfId="8993"/>
    <cellStyle name="Вычисление 2 2 2 4 2 5 2 5 2" xfId="17917"/>
    <cellStyle name="Вычисление 2 2 2 4 2 5 2 6" xfId="11471"/>
    <cellStyle name="Вычисление 2 2 2 4 2 5 2 7" xfId="19409"/>
    <cellStyle name="Вычисление 2 2 2 4 2 5 3" xfId="3736"/>
    <cellStyle name="Вычисление 2 2 2 4 2 5 3 2" xfId="12676"/>
    <cellStyle name="Вычисление 2 2 2 4 2 5 4" xfId="3826"/>
    <cellStyle name="Вычисление 2 2 2 4 2 5 4 2" xfId="12766"/>
    <cellStyle name="Вычисление 2 2 2 4 2 5 5" xfId="6455"/>
    <cellStyle name="Вычисление 2 2 2 4 2 5 5 2" xfId="15379"/>
    <cellStyle name="Вычисление 2 2 2 4 2 5 6" xfId="8133"/>
    <cellStyle name="Вычисление 2 2 2 4 2 5 6 2" xfId="17057"/>
    <cellStyle name="Вычисление 2 2 2 4 2 5 7" xfId="10601"/>
    <cellStyle name="Вычисление 2 2 2 4 2 5 8" xfId="18937"/>
    <cellStyle name="Вычисление 2 2 2 4 2 6" xfId="1891"/>
    <cellStyle name="Вычисление 2 2 2 4 2 6 2" xfId="2767"/>
    <cellStyle name="Вычисление 2 2 2 4 2 6 2 2" xfId="5028"/>
    <cellStyle name="Вычисление 2 2 2 4 2 6 2 2 2" xfId="13955"/>
    <cellStyle name="Вычисление 2 2 2 4 2 6 2 3" xfId="5879"/>
    <cellStyle name="Вычисление 2 2 2 4 2 6 2 3 2" xfId="14803"/>
    <cellStyle name="Вычисление 2 2 2 4 2 6 2 4" xfId="7557"/>
    <cellStyle name="Вычисление 2 2 2 4 2 6 2 4 2" xfId="16481"/>
    <cellStyle name="Вычисление 2 2 2 4 2 6 2 5" xfId="9234"/>
    <cellStyle name="Вычисление 2 2 2 4 2 6 2 5 2" xfId="18158"/>
    <cellStyle name="Вычисление 2 2 2 4 2 6 2 6" xfId="11712"/>
    <cellStyle name="Вычисление 2 2 2 4 2 6 2 7" xfId="10483"/>
    <cellStyle name="Вычисление 2 2 2 4 2 6 3" xfId="3891"/>
    <cellStyle name="Вычисление 2 2 2 4 2 6 3 2" xfId="12831"/>
    <cellStyle name="Вычисление 2 2 2 4 2 6 4" xfId="3871"/>
    <cellStyle name="Вычисление 2 2 2 4 2 6 4 2" xfId="12811"/>
    <cellStyle name="Вычисление 2 2 2 4 2 6 5" xfId="6696"/>
    <cellStyle name="Вычисление 2 2 2 4 2 6 5 2" xfId="15620"/>
    <cellStyle name="Вычисление 2 2 2 4 2 6 6" xfId="8374"/>
    <cellStyle name="Вычисление 2 2 2 4 2 6 6 2" xfId="17298"/>
    <cellStyle name="Вычисление 2 2 2 4 2 6 7" xfId="10842"/>
    <cellStyle name="Вычисление 2 2 2 4 2 6 8" xfId="19184"/>
    <cellStyle name="Вычисление 2 2 2 4 2 7" xfId="1834"/>
    <cellStyle name="Вычисление 2 2 2 4 2 7 2" xfId="2710"/>
    <cellStyle name="Вычисление 2 2 2 4 2 7 2 2" xfId="5072"/>
    <cellStyle name="Вычисление 2 2 2 4 2 7 2 2 2" xfId="13999"/>
    <cellStyle name="Вычисление 2 2 2 4 2 7 2 3" xfId="5822"/>
    <cellStyle name="Вычисление 2 2 2 4 2 7 2 3 2" xfId="14746"/>
    <cellStyle name="Вычисление 2 2 2 4 2 7 2 4" xfId="7500"/>
    <cellStyle name="Вычисление 2 2 2 4 2 7 2 4 2" xfId="16424"/>
    <cellStyle name="Вычисление 2 2 2 4 2 7 2 5" xfId="9177"/>
    <cellStyle name="Вычисление 2 2 2 4 2 7 2 5 2" xfId="18101"/>
    <cellStyle name="Вычисление 2 2 2 4 2 7 2 6" xfId="11655"/>
    <cellStyle name="Вычисление 2 2 2 4 2 7 2 7" xfId="10356"/>
    <cellStyle name="Вычисление 2 2 2 4 2 7 3" xfId="3792"/>
    <cellStyle name="Вычисление 2 2 2 4 2 7 3 2" xfId="12732"/>
    <cellStyle name="Вычисление 2 2 2 4 2 7 4" xfId="4591"/>
    <cellStyle name="Вычисление 2 2 2 4 2 7 4 2" xfId="13526"/>
    <cellStyle name="Вычисление 2 2 2 4 2 7 5" xfId="6639"/>
    <cellStyle name="Вычисление 2 2 2 4 2 7 5 2" xfId="15563"/>
    <cellStyle name="Вычисление 2 2 2 4 2 7 6" xfId="8317"/>
    <cellStyle name="Вычисление 2 2 2 4 2 7 6 2" xfId="17241"/>
    <cellStyle name="Вычисление 2 2 2 4 2 7 7" xfId="10785"/>
    <cellStyle name="Вычисление 2 2 2 4 2 7 8" xfId="18835"/>
    <cellStyle name="Вычисление 2 2 2 4 2 8" xfId="1873"/>
    <cellStyle name="Вычисление 2 2 2 4 2 8 2" xfId="2749"/>
    <cellStyle name="Вычисление 2 2 2 4 2 8 2 2" xfId="3436"/>
    <cellStyle name="Вычисление 2 2 2 4 2 8 2 2 2" xfId="12380"/>
    <cellStyle name="Вычисление 2 2 2 4 2 8 2 3" xfId="5861"/>
    <cellStyle name="Вычисление 2 2 2 4 2 8 2 3 2" xfId="14785"/>
    <cellStyle name="Вычисление 2 2 2 4 2 8 2 4" xfId="7539"/>
    <cellStyle name="Вычисление 2 2 2 4 2 8 2 4 2" xfId="16463"/>
    <cellStyle name="Вычисление 2 2 2 4 2 8 2 5" xfId="9216"/>
    <cellStyle name="Вычисление 2 2 2 4 2 8 2 5 2" xfId="18140"/>
    <cellStyle name="Вычисление 2 2 2 4 2 8 2 6" xfId="11694"/>
    <cellStyle name="Вычисление 2 2 2 4 2 8 2 7" xfId="10362"/>
    <cellStyle name="Вычисление 2 2 2 4 2 8 3" xfId="3751"/>
    <cellStyle name="Вычисление 2 2 2 4 2 8 3 2" xfId="12691"/>
    <cellStyle name="Вычисление 2 2 2 4 2 8 4" xfId="4350"/>
    <cellStyle name="Вычисление 2 2 2 4 2 8 4 2" xfId="13289"/>
    <cellStyle name="Вычисление 2 2 2 4 2 8 5" xfId="6678"/>
    <cellStyle name="Вычисление 2 2 2 4 2 8 5 2" xfId="15602"/>
    <cellStyle name="Вычисление 2 2 2 4 2 8 6" xfId="8356"/>
    <cellStyle name="Вычисление 2 2 2 4 2 8 6 2" xfId="17280"/>
    <cellStyle name="Вычисление 2 2 2 4 2 8 7" xfId="10824"/>
    <cellStyle name="Вычисление 2 2 2 4 2 8 8" xfId="19162"/>
    <cellStyle name="Вычисление 2 2 2 4 2 9" xfId="1837"/>
    <cellStyle name="Вычисление 2 2 2 4 2 9 2" xfId="2713"/>
    <cellStyle name="Вычисление 2 2 2 4 2 9 2 2" xfId="3759"/>
    <cellStyle name="Вычисление 2 2 2 4 2 9 2 2 2" xfId="12699"/>
    <cellStyle name="Вычисление 2 2 2 4 2 9 2 3" xfId="5825"/>
    <cellStyle name="Вычисление 2 2 2 4 2 9 2 3 2" xfId="14749"/>
    <cellStyle name="Вычисление 2 2 2 4 2 9 2 4" xfId="7503"/>
    <cellStyle name="Вычисление 2 2 2 4 2 9 2 4 2" xfId="16427"/>
    <cellStyle name="Вычисление 2 2 2 4 2 9 2 5" xfId="9180"/>
    <cellStyle name="Вычисление 2 2 2 4 2 9 2 5 2" xfId="18104"/>
    <cellStyle name="Вычисление 2 2 2 4 2 9 2 6" xfId="11658"/>
    <cellStyle name="Вычисление 2 2 2 4 2 9 2 7" xfId="10216"/>
    <cellStyle name="Вычисление 2 2 2 4 2 9 3" xfId="4563"/>
    <cellStyle name="Вычисление 2 2 2 4 2 9 3 2" xfId="13498"/>
    <cellStyle name="Вычисление 2 2 2 4 2 9 4" xfId="3474"/>
    <cellStyle name="Вычисление 2 2 2 4 2 9 4 2" xfId="12418"/>
    <cellStyle name="Вычисление 2 2 2 4 2 9 5" xfId="6642"/>
    <cellStyle name="Вычисление 2 2 2 4 2 9 5 2" xfId="15566"/>
    <cellStyle name="Вычисление 2 2 2 4 2 9 6" xfId="8320"/>
    <cellStyle name="Вычисление 2 2 2 4 2 9 6 2" xfId="17244"/>
    <cellStyle name="Вычисление 2 2 2 4 2 9 7" xfId="10788"/>
    <cellStyle name="Вычисление 2 2 2 4 2 9 8" xfId="19390"/>
    <cellStyle name="Вычисление 2 2 2 5" xfId="1644"/>
    <cellStyle name="Вычисление 2 2 2 5 10" xfId="10595"/>
    <cellStyle name="Вычисление 2 2 2 5 11" xfId="19045"/>
    <cellStyle name="Вычисление 2 2 2 5 2" xfId="2067"/>
    <cellStyle name="Вычисление 2 2 2 5 2 2" xfId="2943"/>
    <cellStyle name="Вычисление 2 2 2 5 2 2 2" xfId="4586"/>
    <cellStyle name="Вычисление 2 2 2 5 2 2 2 2" xfId="13521"/>
    <cellStyle name="Вычисление 2 2 2 5 2 2 3" xfId="6055"/>
    <cellStyle name="Вычисление 2 2 2 5 2 2 3 2" xfId="14979"/>
    <cellStyle name="Вычисление 2 2 2 5 2 2 4" xfId="7733"/>
    <cellStyle name="Вычисление 2 2 2 5 2 2 4 2" xfId="16657"/>
    <cellStyle name="Вычисление 2 2 2 5 2 2 5" xfId="9410"/>
    <cellStyle name="Вычисление 2 2 2 5 2 2 5 2" xfId="18334"/>
    <cellStyle name="Вычисление 2 2 2 5 2 2 6" xfId="11888"/>
    <cellStyle name="Вычисление 2 2 2 5 2 2 7" xfId="18809"/>
    <cellStyle name="Вычисление 2 2 2 5 2 3" xfId="4920"/>
    <cellStyle name="Вычисление 2 2 2 5 2 3 2" xfId="13848"/>
    <cellStyle name="Вычисление 2 2 2 5 2 4" xfId="4064"/>
    <cellStyle name="Вычисление 2 2 2 5 2 4 2" xfId="13004"/>
    <cellStyle name="Вычисление 2 2 2 5 2 5" xfId="6872"/>
    <cellStyle name="Вычисление 2 2 2 5 2 5 2" xfId="15796"/>
    <cellStyle name="Вычисление 2 2 2 5 2 6" xfId="8550"/>
    <cellStyle name="Вычисление 2 2 2 5 2 6 2" xfId="17474"/>
    <cellStyle name="Вычисление 2 2 2 5 2 7" xfId="11018"/>
    <cellStyle name="Вычисление 2 2 2 5 2 8" xfId="19439"/>
    <cellStyle name="Вычисление 2 2 2 5 3" xfId="2153"/>
    <cellStyle name="Вычисление 2 2 2 5 3 2" xfId="3029"/>
    <cellStyle name="Вычисление 2 2 2 5 3 2 2" xfId="4306"/>
    <cellStyle name="Вычисление 2 2 2 5 3 2 2 2" xfId="13245"/>
    <cellStyle name="Вычисление 2 2 2 5 3 2 3" xfId="6141"/>
    <cellStyle name="Вычисление 2 2 2 5 3 2 3 2" xfId="15065"/>
    <cellStyle name="Вычисление 2 2 2 5 3 2 4" xfId="7819"/>
    <cellStyle name="Вычисление 2 2 2 5 3 2 4 2" xfId="16743"/>
    <cellStyle name="Вычисление 2 2 2 5 3 2 5" xfId="9496"/>
    <cellStyle name="Вычисление 2 2 2 5 3 2 5 2" xfId="18420"/>
    <cellStyle name="Вычисление 2 2 2 5 3 2 6" xfId="11974"/>
    <cellStyle name="Вычисление 2 2 2 5 3 2 7" xfId="10095"/>
    <cellStyle name="Вычисление 2 2 2 5 3 3" xfId="3782"/>
    <cellStyle name="Вычисление 2 2 2 5 3 3 2" xfId="12722"/>
    <cellStyle name="Вычисление 2 2 2 5 3 4" xfId="5279"/>
    <cellStyle name="Вычисление 2 2 2 5 3 4 2" xfId="14203"/>
    <cellStyle name="Вычисление 2 2 2 5 3 5" xfId="6958"/>
    <cellStyle name="Вычисление 2 2 2 5 3 5 2" xfId="15882"/>
    <cellStyle name="Вычисление 2 2 2 5 3 6" xfId="8636"/>
    <cellStyle name="Вычисление 2 2 2 5 3 6 2" xfId="17560"/>
    <cellStyle name="Вычисление 2 2 2 5 3 7" xfId="11104"/>
    <cellStyle name="Вычисление 2 2 2 5 3 8" xfId="19134"/>
    <cellStyle name="Вычисление 2 2 2 5 4" xfId="2239"/>
    <cellStyle name="Вычисление 2 2 2 5 4 2" xfId="3115"/>
    <cellStyle name="Вычисление 2 2 2 5 4 2 2" xfId="4990"/>
    <cellStyle name="Вычисление 2 2 2 5 4 2 2 2" xfId="13917"/>
    <cellStyle name="Вычисление 2 2 2 5 4 2 3" xfId="6227"/>
    <cellStyle name="Вычисление 2 2 2 5 4 2 3 2" xfId="15151"/>
    <cellStyle name="Вычисление 2 2 2 5 4 2 4" xfId="7905"/>
    <cellStyle name="Вычисление 2 2 2 5 4 2 4 2" xfId="16829"/>
    <cellStyle name="Вычисление 2 2 2 5 4 2 5" xfId="9582"/>
    <cellStyle name="Вычисление 2 2 2 5 4 2 5 2" xfId="18506"/>
    <cellStyle name="Вычисление 2 2 2 5 4 2 6" xfId="12060"/>
    <cellStyle name="Вычисление 2 2 2 5 4 2 7" xfId="10557"/>
    <cellStyle name="Вычисление 2 2 2 5 4 3" xfId="4220"/>
    <cellStyle name="Вычисление 2 2 2 5 4 3 2" xfId="13159"/>
    <cellStyle name="Вычисление 2 2 2 5 4 4" xfId="5365"/>
    <cellStyle name="Вычисление 2 2 2 5 4 4 2" xfId="14289"/>
    <cellStyle name="Вычисление 2 2 2 5 4 5" xfId="7044"/>
    <cellStyle name="Вычисление 2 2 2 5 4 5 2" xfId="15968"/>
    <cellStyle name="Вычисление 2 2 2 5 4 6" xfId="8722"/>
    <cellStyle name="Вычисление 2 2 2 5 4 6 2" xfId="17646"/>
    <cellStyle name="Вычисление 2 2 2 5 4 7" xfId="11190"/>
    <cellStyle name="Вычисление 2 2 2 5 4 8" xfId="19647"/>
    <cellStyle name="Вычисление 2 2 2 5 5" xfId="2520"/>
    <cellStyle name="Вычисление 2 2 2 5 5 2" xfId="3680"/>
    <cellStyle name="Вычисление 2 2 2 5 5 2 2" xfId="12621"/>
    <cellStyle name="Вычисление 2 2 2 5 5 3" xfId="5632"/>
    <cellStyle name="Вычисление 2 2 2 5 5 3 2" xfId="14556"/>
    <cellStyle name="Вычисление 2 2 2 5 5 4" xfId="7310"/>
    <cellStyle name="Вычисление 2 2 2 5 5 4 2" xfId="16234"/>
    <cellStyle name="Вычисление 2 2 2 5 5 5" xfId="8987"/>
    <cellStyle name="Вычисление 2 2 2 5 5 5 2" xfId="17911"/>
    <cellStyle name="Вычисление 2 2 2 5 5 6" xfId="11465"/>
    <cellStyle name="Вычисление 2 2 2 5 5 7" xfId="19493"/>
    <cellStyle name="Вычисление 2 2 2 5 6" xfId="3376"/>
    <cellStyle name="Вычисление 2 2 2 5 6 2" xfId="12320"/>
    <cellStyle name="Вычисление 2 2 2 5 7" xfId="3915"/>
    <cellStyle name="Вычисление 2 2 2 5 7 2" xfId="12855"/>
    <cellStyle name="Вычисление 2 2 2 5 8" xfId="6449"/>
    <cellStyle name="Вычисление 2 2 2 5 8 2" xfId="15373"/>
    <cellStyle name="Вычисление 2 2 2 5 9" xfId="8127"/>
    <cellStyle name="Вычисление 2 2 2 5 9 2" xfId="17051"/>
    <cellStyle name="Вычисление 2 2 2 6" xfId="1753"/>
    <cellStyle name="Вычисление 2 2 2 6 10" xfId="10704"/>
    <cellStyle name="Вычисление 2 2 2 6 11" xfId="19441"/>
    <cellStyle name="Вычисление 2 2 2 6 2" xfId="2125"/>
    <cellStyle name="Вычисление 2 2 2 6 2 2" xfId="3001"/>
    <cellStyle name="Вычисление 2 2 2 6 2 2 2" xfId="4997"/>
    <cellStyle name="Вычисление 2 2 2 6 2 2 2 2" xfId="13924"/>
    <cellStyle name="Вычисление 2 2 2 6 2 2 3" xfId="6113"/>
    <cellStyle name="Вычисление 2 2 2 6 2 2 3 2" xfId="15037"/>
    <cellStyle name="Вычисление 2 2 2 6 2 2 4" xfId="7791"/>
    <cellStyle name="Вычисление 2 2 2 6 2 2 4 2" xfId="16715"/>
    <cellStyle name="Вычисление 2 2 2 6 2 2 5" xfId="9468"/>
    <cellStyle name="Вычисление 2 2 2 6 2 2 5 2" xfId="18392"/>
    <cellStyle name="Вычисление 2 2 2 6 2 2 6" xfId="11946"/>
    <cellStyle name="Вычисление 2 2 2 6 2 2 7" xfId="9949"/>
    <cellStyle name="Вычисление 2 2 2 6 2 3" xfId="3580"/>
    <cellStyle name="Вычисление 2 2 2 6 2 3 2" xfId="12522"/>
    <cellStyle name="Вычисление 2 2 2 6 2 4" xfId="5251"/>
    <cellStyle name="Вычисление 2 2 2 6 2 4 2" xfId="14175"/>
    <cellStyle name="Вычисление 2 2 2 6 2 5" xfId="6930"/>
    <cellStyle name="Вычисление 2 2 2 6 2 5 2" xfId="15854"/>
    <cellStyle name="Вычисление 2 2 2 6 2 6" xfId="8608"/>
    <cellStyle name="Вычисление 2 2 2 6 2 6 2" xfId="17532"/>
    <cellStyle name="Вычисление 2 2 2 6 2 7" xfId="11076"/>
    <cellStyle name="Вычисление 2 2 2 6 2 8" xfId="19573"/>
    <cellStyle name="Вычисление 2 2 2 6 3" xfId="2211"/>
    <cellStyle name="Вычисление 2 2 2 6 3 2" xfId="3087"/>
    <cellStyle name="Вычисление 2 2 2 6 3 2 2" xfId="4154"/>
    <cellStyle name="Вычисление 2 2 2 6 3 2 2 2" xfId="13093"/>
    <cellStyle name="Вычисление 2 2 2 6 3 2 3" xfId="6199"/>
    <cellStyle name="Вычисление 2 2 2 6 3 2 3 2" xfId="15123"/>
    <cellStyle name="Вычисление 2 2 2 6 3 2 4" xfId="7877"/>
    <cellStyle name="Вычисление 2 2 2 6 3 2 4 2" xfId="16801"/>
    <cellStyle name="Вычисление 2 2 2 6 3 2 5" xfId="9554"/>
    <cellStyle name="Вычисление 2 2 2 6 3 2 5 2" xfId="18478"/>
    <cellStyle name="Вычисление 2 2 2 6 3 2 6" xfId="12032"/>
    <cellStyle name="Вычисление 2 2 2 6 3 2 7" xfId="10236"/>
    <cellStyle name="Вычисление 2 2 2 6 3 3" xfId="3616"/>
    <cellStyle name="Вычисление 2 2 2 6 3 3 2" xfId="12558"/>
    <cellStyle name="Вычисление 2 2 2 6 3 4" xfId="5337"/>
    <cellStyle name="Вычисление 2 2 2 6 3 4 2" xfId="14261"/>
    <cellStyle name="Вычисление 2 2 2 6 3 5" xfId="7016"/>
    <cellStyle name="Вычисление 2 2 2 6 3 5 2" xfId="15940"/>
    <cellStyle name="Вычисление 2 2 2 6 3 6" xfId="8694"/>
    <cellStyle name="Вычисление 2 2 2 6 3 6 2" xfId="17618"/>
    <cellStyle name="Вычисление 2 2 2 6 3 7" xfId="11162"/>
    <cellStyle name="Вычисление 2 2 2 6 3 8" xfId="18926"/>
    <cellStyle name="Вычисление 2 2 2 6 4" xfId="2297"/>
    <cellStyle name="Вычисление 2 2 2 6 4 2" xfId="3173"/>
    <cellStyle name="Вычисление 2 2 2 6 4 2 2" xfId="4993"/>
    <cellStyle name="Вычисление 2 2 2 6 4 2 2 2" xfId="13920"/>
    <cellStyle name="Вычисление 2 2 2 6 4 2 3" xfId="6285"/>
    <cellStyle name="Вычисление 2 2 2 6 4 2 3 2" xfId="15209"/>
    <cellStyle name="Вычисление 2 2 2 6 4 2 4" xfId="7963"/>
    <cellStyle name="Вычисление 2 2 2 6 4 2 4 2" xfId="16887"/>
    <cellStyle name="Вычисление 2 2 2 6 4 2 5" xfId="9640"/>
    <cellStyle name="Вычисление 2 2 2 6 4 2 5 2" xfId="18564"/>
    <cellStyle name="Вычисление 2 2 2 6 4 2 6" xfId="12118"/>
    <cellStyle name="Вычисление 2 2 2 6 4 2 7" xfId="10264"/>
    <cellStyle name="Вычисление 2 2 2 6 4 3" xfId="4474"/>
    <cellStyle name="Вычисление 2 2 2 6 4 3 2" xfId="13411"/>
    <cellStyle name="Вычисление 2 2 2 6 4 4" xfId="5423"/>
    <cellStyle name="Вычисление 2 2 2 6 4 4 2" xfId="14347"/>
    <cellStyle name="Вычисление 2 2 2 6 4 5" xfId="7102"/>
    <cellStyle name="Вычисление 2 2 2 6 4 5 2" xfId="16026"/>
    <cellStyle name="Вычисление 2 2 2 6 4 6" xfId="8780"/>
    <cellStyle name="Вычисление 2 2 2 6 4 6 2" xfId="17704"/>
    <cellStyle name="Вычисление 2 2 2 6 4 7" xfId="11248"/>
    <cellStyle name="Вычисление 2 2 2 6 4 8" xfId="19029"/>
    <cellStyle name="Вычисление 2 2 2 6 5" xfId="2629"/>
    <cellStyle name="Вычисление 2 2 2 6 5 2" xfId="3991"/>
    <cellStyle name="Вычисление 2 2 2 6 5 2 2" xfId="12931"/>
    <cellStyle name="Вычисление 2 2 2 6 5 3" xfId="5741"/>
    <cellStyle name="Вычисление 2 2 2 6 5 3 2" xfId="14665"/>
    <cellStyle name="Вычисление 2 2 2 6 5 4" xfId="7419"/>
    <cellStyle name="Вычисление 2 2 2 6 5 4 2" xfId="16343"/>
    <cellStyle name="Вычисление 2 2 2 6 5 5" xfId="9096"/>
    <cellStyle name="Вычисление 2 2 2 6 5 5 2" xfId="18020"/>
    <cellStyle name="Вычисление 2 2 2 6 5 6" xfId="11574"/>
    <cellStyle name="Вычисление 2 2 2 6 5 7" xfId="10191"/>
    <cellStyle name="Вычисление 2 2 2 6 6" xfId="4625"/>
    <cellStyle name="Вычисление 2 2 2 6 6 2" xfId="13559"/>
    <cellStyle name="Вычисление 2 2 2 6 7" xfId="3870"/>
    <cellStyle name="Вычисление 2 2 2 6 7 2" xfId="12810"/>
    <cellStyle name="Вычисление 2 2 2 6 8" xfId="6558"/>
    <cellStyle name="Вычисление 2 2 2 6 8 2" xfId="15482"/>
    <cellStyle name="Вычисление 2 2 2 6 9" xfId="8236"/>
    <cellStyle name="Вычисление 2 2 2 6 9 2" xfId="17160"/>
    <cellStyle name="Вычисление 2 2 2 7" xfId="1747"/>
    <cellStyle name="Вычисление 2 2 2 7 2" xfId="2623"/>
    <cellStyle name="Вычисление 2 2 2 7 2 2" xfId="4444"/>
    <cellStyle name="Вычисление 2 2 2 7 2 2 2" xfId="13381"/>
    <cellStyle name="Вычисление 2 2 2 7 2 3" xfId="5735"/>
    <cellStyle name="Вычисление 2 2 2 7 2 3 2" xfId="14659"/>
    <cellStyle name="Вычисление 2 2 2 7 2 4" xfId="7413"/>
    <cellStyle name="Вычисление 2 2 2 7 2 4 2" xfId="16337"/>
    <cellStyle name="Вычисление 2 2 2 7 2 5" xfId="9090"/>
    <cellStyle name="Вычисление 2 2 2 7 2 5 2" xfId="18014"/>
    <cellStyle name="Вычисление 2 2 2 7 2 6" xfId="11568"/>
    <cellStyle name="Вычисление 2 2 2 7 2 7" xfId="10049"/>
    <cellStyle name="Вычисление 2 2 2 7 3" xfId="3980"/>
    <cellStyle name="Вычисление 2 2 2 7 3 2" xfId="12920"/>
    <cellStyle name="Вычисление 2 2 2 7 4" xfId="4539"/>
    <cellStyle name="Вычисление 2 2 2 7 4 2" xfId="13474"/>
    <cellStyle name="Вычисление 2 2 2 7 5" xfId="6552"/>
    <cellStyle name="Вычисление 2 2 2 7 5 2" xfId="15476"/>
    <cellStyle name="Вычисление 2 2 2 7 6" xfId="8230"/>
    <cellStyle name="Вычисление 2 2 2 7 6 2" xfId="17154"/>
    <cellStyle name="Вычисление 2 2 2 7 7" xfId="10698"/>
    <cellStyle name="Вычисление 2 2 2 7 8" xfId="19478"/>
    <cellStyle name="Вычисление 2 2 2 8" xfId="1680"/>
    <cellStyle name="Вычисление 2 2 2 8 2" xfId="2556"/>
    <cellStyle name="Вычисление 2 2 2 8 2 2" xfId="3853"/>
    <cellStyle name="Вычисление 2 2 2 8 2 2 2" xfId="12793"/>
    <cellStyle name="Вычисление 2 2 2 8 2 3" xfId="5668"/>
    <cellStyle name="Вычисление 2 2 2 8 2 3 2" xfId="14592"/>
    <cellStyle name="Вычисление 2 2 2 8 2 4" xfId="7346"/>
    <cellStyle name="Вычисление 2 2 2 8 2 4 2" xfId="16270"/>
    <cellStyle name="Вычисление 2 2 2 8 2 5" xfId="9023"/>
    <cellStyle name="Вычисление 2 2 2 8 2 5 2" xfId="17947"/>
    <cellStyle name="Вычисление 2 2 2 8 2 6" xfId="11501"/>
    <cellStyle name="Вычисление 2 2 2 8 2 7" xfId="10213"/>
    <cellStyle name="Вычисление 2 2 2 8 3" xfId="4849"/>
    <cellStyle name="Вычисление 2 2 2 8 3 2" xfId="13777"/>
    <cellStyle name="Вычисление 2 2 2 8 4" xfId="4245"/>
    <cellStyle name="Вычисление 2 2 2 8 4 2" xfId="13184"/>
    <cellStyle name="Вычисление 2 2 2 8 5" xfId="6485"/>
    <cellStyle name="Вычисление 2 2 2 8 5 2" xfId="15409"/>
    <cellStyle name="Вычисление 2 2 2 8 6" xfId="8163"/>
    <cellStyle name="Вычисление 2 2 2 8 6 2" xfId="17087"/>
    <cellStyle name="Вычисление 2 2 2 8 7" xfId="10631"/>
    <cellStyle name="Вычисление 2 2 2 8 8" xfId="18827"/>
    <cellStyle name="Вычисление 2 2 2 9" xfId="1806"/>
    <cellStyle name="Вычисление 2 2 2 9 2" xfId="2682"/>
    <cellStyle name="Вычисление 2 2 2 9 2 2" xfId="3505"/>
    <cellStyle name="Вычисление 2 2 2 9 2 2 2" xfId="12448"/>
    <cellStyle name="Вычисление 2 2 2 9 2 3" xfId="5794"/>
    <cellStyle name="Вычисление 2 2 2 9 2 3 2" xfId="14718"/>
    <cellStyle name="Вычисление 2 2 2 9 2 4" xfId="7472"/>
    <cellStyle name="Вычисление 2 2 2 9 2 4 2" xfId="16396"/>
    <cellStyle name="Вычисление 2 2 2 9 2 5" xfId="9149"/>
    <cellStyle name="Вычисление 2 2 2 9 2 5 2" xfId="18073"/>
    <cellStyle name="Вычисление 2 2 2 9 2 6" xfId="11627"/>
    <cellStyle name="Вычисление 2 2 2 9 2 7" xfId="10391"/>
    <cellStyle name="Вычисление 2 2 2 9 3" xfId="4097"/>
    <cellStyle name="Вычисление 2 2 2 9 3 2" xfId="13037"/>
    <cellStyle name="Вычисление 2 2 2 9 4" xfId="4396"/>
    <cellStyle name="Вычисление 2 2 2 9 4 2" xfId="13334"/>
    <cellStyle name="Вычисление 2 2 2 9 5" xfId="6611"/>
    <cellStyle name="Вычисление 2 2 2 9 5 2" xfId="15535"/>
    <cellStyle name="Вычисление 2 2 2 9 6" xfId="8289"/>
    <cellStyle name="Вычисление 2 2 2 9 6 2" xfId="17213"/>
    <cellStyle name="Вычисление 2 2 2 9 7" xfId="10757"/>
    <cellStyle name="Вычисление 2 2 2 9 8" xfId="19376"/>
    <cellStyle name="Вычисление 2 2 20" xfId="3610"/>
    <cellStyle name="Вычисление 2 2 20 2" xfId="12552"/>
    <cellStyle name="Вычисление 2 2 21" xfId="3875"/>
    <cellStyle name="Вычисление 2 2 21 2" xfId="12815"/>
    <cellStyle name="Вычисление 2 2 22" xfId="5066"/>
    <cellStyle name="Вычисление 2 2 22 2" xfId="13993"/>
    <cellStyle name="Вычисление 2 2 23" xfId="9796"/>
    <cellStyle name="Вычисление 2 2 23 2" xfId="18720"/>
    <cellStyle name="Вычисление 2 2 24" xfId="9870"/>
    <cellStyle name="Вычисление 2 2 25" xfId="10182"/>
    <cellStyle name="Вычисление 2 2 3" xfId="381"/>
    <cellStyle name="Вычисление 2 2 4" xfId="589"/>
    <cellStyle name="Вычисление 2 2 5" xfId="1643"/>
    <cellStyle name="Вычисление 2 2 5 10" xfId="10594"/>
    <cellStyle name="Вычисление 2 2 5 11" xfId="19498"/>
    <cellStyle name="Вычисление 2 2 5 2" xfId="2066"/>
    <cellStyle name="Вычисление 2 2 5 2 2" xfId="2942"/>
    <cellStyle name="Вычисление 2 2 5 2 2 2" xfId="3594"/>
    <cellStyle name="Вычисление 2 2 5 2 2 2 2" xfId="12536"/>
    <cellStyle name="Вычисление 2 2 5 2 2 3" xfId="6054"/>
    <cellStyle name="Вычисление 2 2 5 2 2 3 2" xfId="14978"/>
    <cellStyle name="Вычисление 2 2 5 2 2 4" xfId="7732"/>
    <cellStyle name="Вычисление 2 2 5 2 2 4 2" xfId="16656"/>
    <cellStyle name="Вычисление 2 2 5 2 2 5" xfId="9409"/>
    <cellStyle name="Вычисление 2 2 5 2 2 5 2" xfId="18333"/>
    <cellStyle name="Вычисление 2 2 5 2 2 6" xfId="11887"/>
    <cellStyle name="Вычисление 2 2 5 2 2 7" xfId="10565"/>
    <cellStyle name="Вычисление 2 2 5 2 3" xfId="3543"/>
    <cellStyle name="Вычисление 2 2 5 2 3 2" xfId="12485"/>
    <cellStyle name="Вычисление 2 2 5 2 4" xfId="4061"/>
    <cellStyle name="Вычисление 2 2 5 2 4 2" xfId="13001"/>
    <cellStyle name="Вычисление 2 2 5 2 5" xfId="6871"/>
    <cellStyle name="Вычисление 2 2 5 2 5 2" xfId="15795"/>
    <cellStyle name="Вычисление 2 2 5 2 6" xfId="8549"/>
    <cellStyle name="Вычисление 2 2 5 2 6 2" xfId="17473"/>
    <cellStyle name="Вычисление 2 2 5 2 7" xfId="11017"/>
    <cellStyle name="Вычисление 2 2 5 2 8" xfId="18978"/>
    <cellStyle name="Вычисление 2 2 5 3" xfId="2152"/>
    <cellStyle name="Вычисление 2 2 5 3 2" xfId="3028"/>
    <cellStyle name="Вычисление 2 2 5 3 2 2" xfId="3642"/>
    <cellStyle name="Вычисление 2 2 5 3 2 2 2" xfId="12583"/>
    <cellStyle name="Вычисление 2 2 5 3 2 3" xfId="6140"/>
    <cellStyle name="Вычисление 2 2 5 3 2 3 2" xfId="15064"/>
    <cellStyle name="Вычисление 2 2 5 3 2 4" xfId="7818"/>
    <cellStyle name="Вычисление 2 2 5 3 2 4 2" xfId="16742"/>
    <cellStyle name="Вычисление 2 2 5 3 2 5" xfId="9495"/>
    <cellStyle name="Вычисление 2 2 5 3 2 5 2" xfId="18419"/>
    <cellStyle name="Вычисление 2 2 5 3 2 6" xfId="11973"/>
    <cellStyle name="Вычисление 2 2 5 3 2 7" xfId="248"/>
    <cellStyle name="Вычисление 2 2 5 3 3" xfId="4287"/>
    <cellStyle name="Вычисление 2 2 5 3 3 2" xfId="13226"/>
    <cellStyle name="Вычисление 2 2 5 3 4" xfId="5278"/>
    <cellStyle name="Вычисление 2 2 5 3 4 2" xfId="14202"/>
    <cellStyle name="Вычисление 2 2 5 3 5" xfId="6957"/>
    <cellStyle name="Вычисление 2 2 5 3 5 2" xfId="15881"/>
    <cellStyle name="Вычисление 2 2 5 3 6" xfId="8635"/>
    <cellStyle name="Вычисление 2 2 5 3 6 2" xfId="17559"/>
    <cellStyle name="Вычисление 2 2 5 3 7" xfId="11103"/>
    <cellStyle name="Вычисление 2 2 5 3 8" xfId="19588"/>
    <cellStyle name="Вычисление 2 2 5 4" xfId="2238"/>
    <cellStyle name="Вычисление 2 2 5 4 2" xfId="3114"/>
    <cellStyle name="Вычисление 2 2 5 4 2 2" xfId="3753"/>
    <cellStyle name="Вычисление 2 2 5 4 2 2 2" xfId="12693"/>
    <cellStyle name="Вычисление 2 2 5 4 2 3" xfId="6226"/>
    <cellStyle name="Вычисление 2 2 5 4 2 3 2" xfId="15150"/>
    <cellStyle name="Вычисление 2 2 5 4 2 4" xfId="7904"/>
    <cellStyle name="Вычисление 2 2 5 4 2 4 2" xfId="16828"/>
    <cellStyle name="Вычисление 2 2 5 4 2 5" xfId="9581"/>
    <cellStyle name="Вычисление 2 2 5 4 2 5 2" xfId="18505"/>
    <cellStyle name="Вычисление 2 2 5 4 2 6" xfId="12059"/>
    <cellStyle name="Вычисление 2 2 5 4 2 7" xfId="12682"/>
    <cellStyle name="Вычисление 2 2 5 4 3" xfId="4029"/>
    <cellStyle name="Вычисление 2 2 5 4 3 2" xfId="12969"/>
    <cellStyle name="Вычисление 2 2 5 4 4" xfId="5364"/>
    <cellStyle name="Вычисление 2 2 5 4 4 2" xfId="14288"/>
    <cellStyle name="Вычисление 2 2 5 4 5" xfId="7043"/>
    <cellStyle name="Вычисление 2 2 5 4 5 2" xfId="15967"/>
    <cellStyle name="Вычисление 2 2 5 4 6" xfId="8721"/>
    <cellStyle name="Вычисление 2 2 5 4 6 2" xfId="17645"/>
    <cellStyle name="Вычисление 2 2 5 4 7" xfId="11189"/>
    <cellStyle name="Вычисление 2 2 5 4 8" xfId="19232"/>
    <cellStyle name="Вычисление 2 2 5 5" xfId="2519"/>
    <cellStyle name="Вычисление 2 2 5 5 2" xfId="4834"/>
    <cellStyle name="Вычисление 2 2 5 5 2 2" xfId="13763"/>
    <cellStyle name="Вычисление 2 2 5 5 3" xfId="5631"/>
    <cellStyle name="Вычисление 2 2 5 5 3 2" xfId="14555"/>
    <cellStyle name="Вычисление 2 2 5 5 4" xfId="7309"/>
    <cellStyle name="Вычисление 2 2 5 5 4 2" xfId="16233"/>
    <cellStyle name="Вычисление 2 2 5 5 5" xfId="8986"/>
    <cellStyle name="Вычисление 2 2 5 5 5 2" xfId="17910"/>
    <cellStyle name="Вычисление 2 2 5 5 6" xfId="11464"/>
    <cellStyle name="Вычисление 2 2 5 5 7" xfId="19198"/>
    <cellStyle name="Вычисление 2 2 5 6" xfId="3479"/>
    <cellStyle name="Вычисление 2 2 5 6 2" xfId="12423"/>
    <cellStyle name="Вычисление 2 2 5 7" xfId="4653"/>
    <cellStyle name="Вычисление 2 2 5 7 2" xfId="13586"/>
    <cellStyle name="Вычисление 2 2 5 8" xfId="6448"/>
    <cellStyle name="Вычисление 2 2 5 8 2" xfId="15372"/>
    <cellStyle name="Вычисление 2 2 5 9" xfId="8126"/>
    <cellStyle name="Вычисление 2 2 5 9 2" xfId="17050"/>
    <cellStyle name="Вычисление 2 2 6" xfId="1685"/>
    <cellStyle name="Вычисление 2 2 6 10" xfId="10636"/>
    <cellStyle name="Вычисление 2 2 6 11" xfId="19154"/>
    <cellStyle name="Вычисление 2 2 6 2" xfId="2137"/>
    <cellStyle name="Вычисление 2 2 6 2 2" xfId="3013"/>
    <cellStyle name="Вычисление 2 2 6 2 2 2" xfId="5023"/>
    <cellStyle name="Вычисление 2 2 6 2 2 2 2" xfId="13950"/>
    <cellStyle name="Вычисление 2 2 6 2 2 3" xfId="6125"/>
    <cellStyle name="Вычисление 2 2 6 2 2 3 2" xfId="15049"/>
    <cellStyle name="Вычисление 2 2 6 2 2 4" xfId="7803"/>
    <cellStyle name="Вычисление 2 2 6 2 2 4 2" xfId="16727"/>
    <cellStyle name="Вычисление 2 2 6 2 2 5" xfId="9480"/>
    <cellStyle name="Вычисление 2 2 6 2 2 5 2" xfId="18404"/>
    <cellStyle name="Вычисление 2 2 6 2 2 6" xfId="11958"/>
    <cellStyle name="Вычисление 2 2 6 2 2 7" xfId="18817"/>
    <cellStyle name="Вычисление 2 2 6 2 3" xfId="3822"/>
    <cellStyle name="Вычисление 2 2 6 2 3 2" xfId="12762"/>
    <cellStyle name="Вычисление 2 2 6 2 4" xfId="5263"/>
    <cellStyle name="Вычисление 2 2 6 2 4 2" xfId="14187"/>
    <cellStyle name="Вычисление 2 2 6 2 5" xfId="6942"/>
    <cellStyle name="Вычисление 2 2 6 2 5 2" xfId="15866"/>
    <cellStyle name="Вычисление 2 2 6 2 6" xfId="8620"/>
    <cellStyle name="Вычисление 2 2 6 2 6 2" xfId="17544"/>
    <cellStyle name="Вычисление 2 2 6 2 7" xfId="11088"/>
    <cellStyle name="Вычисление 2 2 6 2 8" xfId="19491"/>
    <cellStyle name="Вычисление 2 2 6 3" xfId="2223"/>
    <cellStyle name="Вычисление 2 2 6 3 2" xfId="3099"/>
    <cellStyle name="Вычисление 2 2 6 3 2 2" xfId="3452"/>
    <cellStyle name="Вычисление 2 2 6 3 2 2 2" xfId="12396"/>
    <cellStyle name="Вычисление 2 2 6 3 2 3" xfId="6211"/>
    <cellStyle name="Вычисление 2 2 6 3 2 3 2" xfId="15135"/>
    <cellStyle name="Вычисление 2 2 6 3 2 4" xfId="7889"/>
    <cellStyle name="Вычисление 2 2 6 3 2 4 2" xfId="16813"/>
    <cellStyle name="Вычисление 2 2 6 3 2 5" xfId="9566"/>
    <cellStyle name="Вычисление 2 2 6 3 2 5 2" xfId="18490"/>
    <cellStyle name="Вычисление 2 2 6 3 2 6" xfId="12044"/>
    <cellStyle name="Вычисление 2 2 6 3 2 7" xfId="10277"/>
    <cellStyle name="Вычисление 2 2 6 3 3" xfId="4812"/>
    <cellStyle name="Вычисление 2 2 6 3 3 2" xfId="13742"/>
    <cellStyle name="Вычисление 2 2 6 3 4" xfId="5349"/>
    <cellStyle name="Вычисление 2 2 6 3 4 2" xfId="14273"/>
    <cellStyle name="Вычисление 2 2 6 3 5" xfId="7028"/>
    <cellStyle name="Вычисление 2 2 6 3 5 2" xfId="15952"/>
    <cellStyle name="Вычисление 2 2 6 3 6" xfId="8706"/>
    <cellStyle name="Вычисление 2 2 6 3 6 2" xfId="17630"/>
    <cellStyle name="Вычисление 2 2 6 3 7" xfId="11174"/>
    <cellStyle name="Вычисление 2 2 6 3 8" xfId="19516"/>
    <cellStyle name="Вычисление 2 2 6 4" xfId="2309"/>
    <cellStyle name="Вычисление 2 2 6 4 2" xfId="3185"/>
    <cellStyle name="Вычисление 2 2 6 4 2 2" xfId="4439"/>
    <cellStyle name="Вычисление 2 2 6 4 2 2 2" xfId="13377"/>
    <cellStyle name="Вычисление 2 2 6 4 2 3" xfId="6297"/>
    <cellStyle name="Вычисление 2 2 6 4 2 3 2" xfId="15221"/>
    <cellStyle name="Вычисление 2 2 6 4 2 4" xfId="7975"/>
    <cellStyle name="Вычисление 2 2 6 4 2 4 2" xfId="16899"/>
    <cellStyle name="Вычисление 2 2 6 4 2 5" xfId="9652"/>
    <cellStyle name="Вычисление 2 2 6 4 2 5 2" xfId="18576"/>
    <cellStyle name="Вычисление 2 2 6 4 2 6" xfId="12130"/>
    <cellStyle name="Вычисление 2 2 6 4 2 7" xfId="18819"/>
    <cellStyle name="Вычисление 2 2 6 4 3" xfId="4410"/>
    <cellStyle name="Вычисление 2 2 6 4 3 2" xfId="13348"/>
    <cellStyle name="Вычисление 2 2 6 4 4" xfId="5435"/>
    <cellStyle name="Вычисление 2 2 6 4 4 2" xfId="14359"/>
    <cellStyle name="Вычисление 2 2 6 4 5" xfId="7114"/>
    <cellStyle name="Вычисление 2 2 6 4 5 2" xfId="16038"/>
    <cellStyle name="Вычисление 2 2 6 4 6" xfId="8792"/>
    <cellStyle name="Вычисление 2 2 6 4 6 2" xfId="17716"/>
    <cellStyle name="Вычисление 2 2 6 4 7" xfId="11260"/>
    <cellStyle name="Вычисление 2 2 6 4 8" xfId="19336"/>
    <cellStyle name="Вычисление 2 2 6 5" xfId="2561"/>
    <cellStyle name="Вычисление 2 2 6 5 2" xfId="5052"/>
    <cellStyle name="Вычисление 2 2 6 5 2 2" xfId="13979"/>
    <cellStyle name="Вычисление 2 2 6 5 3" xfId="5673"/>
    <cellStyle name="Вычисление 2 2 6 5 3 2" xfId="14597"/>
    <cellStyle name="Вычисление 2 2 6 5 4" xfId="7351"/>
    <cellStyle name="Вычисление 2 2 6 5 4 2" xfId="16275"/>
    <cellStyle name="Вычисление 2 2 6 5 5" xfId="9028"/>
    <cellStyle name="Вычисление 2 2 6 5 5 2" xfId="17952"/>
    <cellStyle name="Вычисление 2 2 6 5 6" xfId="11506"/>
    <cellStyle name="Вычисление 2 2 6 5 7" xfId="10184"/>
    <cellStyle name="Вычисление 2 2 6 6" xfId="3898"/>
    <cellStyle name="Вычисление 2 2 6 6 2" xfId="12838"/>
    <cellStyle name="Вычисление 2 2 6 7" xfId="4512"/>
    <cellStyle name="Вычисление 2 2 6 7 2" xfId="13447"/>
    <cellStyle name="Вычисление 2 2 6 8" xfId="6490"/>
    <cellStyle name="Вычисление 2 2 6 8 2" xfId="15414"/>
    <cellStyle name="Вычисление 2 2 6 9" xfId="8168"/>
    <cellStyle name="Вычисление 2 2 6 9 2" xfId="17092"/>
    <cellStyle name="Вычисление 2 2 7" xfId="1779"/>
    <cellStyle name="Вычисление 2 2 7 2" xfId="2655"/>
    <cellStyle name="Вычисление 2 2 7 2 2" xfId="3748"/>
    <cellStyle name="Вычисление 2 2 7 2 2 2" xfId="12688"/>
    <cellStyle name="Вычисление 2 2 7 2 3" xfId="5767"/>
    <cellStyle name="Вычисление 2 2 7 2 3 2" xfId="14691"/>
    <cellStyle name="Вычисление 2 2 7 2 4" xfId="7445"/>
    <cellStyle name="Вычисление 2 2 7 2 4 2" xfId="16369"/>
    <cellStyle name="Вычисление 2 2 7 2 5" xfId="9122"/>
    <cellStyle name="Вычисление 2 2 7 2 5 2" xfId="18046"/>
    <cellStyle name="Вычисление 2 2 7 2 6" xfId="11600"/>
    <cellStyle name="Вычисление 2 2 7 2 7" xfId="9856"/>
    <cellStyle name="Вычисление 2 2 7 3" xfId="5152"/>
    <cellStyle name="Вычисление 2 2 7 3 2" xfId="14076"/>
    <cellStyle name="Вычисление 2 2 7 4" xfId="4779"/>
    <cellStyle name="Вычисление 2 2 7 4 2" xfId="13709"/>
    <cellStyle name="Вычисление 2 2 7 5" xfId="6584"/>
    <cellStyle name="Вычисление 2 2 7 5 2" xfId="15508"/>
    <cellStyle name="Вычисление 2 2 7 6" xfId="8262"/>
    <cellStyle name="Вычисление 2 2 7 6 2" xfId="17186"/>
    <cellStyle name="Вычисление 2 2 7 7" xfId="10730"/>
    <cellStyle name="Вычисление 2 2 7 8" xfId="19262"/>
    <cellStyle name="Вычисление 2 2 8" xfId="1653"/>
    <cellStyle name="Вычисление 2 2 8 2" xfId="2529"/>
    <cellStyle name="Вычисление 2 2 8 2 2" xfId="4671"/>
    <cellStyle name="Вычисление 2 2 8 2 2 2" xfId="13604"/>
    <cellStyle name="Вычисление 2 2 8 2 3" xfId="5641"/>
    <cellStyle name="Вычисление 2 2 8 2 3 2" xfId="14565"/>
    <cellStyle name="Вычисление 2 2 8 2 4" xfId="7319"/>
    <cellStyle name="Вычисление 2 2 8 2 4 2" xfId="16243"/>
    <cellStyle name="Вычисление 2 2 8 2 5" xfId="8996"/>
    <cellStyle name="Вычисление 2 2 8 2 5 2" xfId="17920"/>
    <cellStyle name="Вычисление 2 2 8 2 6" xfId="11474"/>
    <cellStyle name="Вычисление 2 2 8 2 7" xfId="18952"/>
    <cellStyle name="Вычисление 2 2 8 3" xfId="4939"/>
    <cellStyle name="Вычисление 2 2 8 3 2" xfId="13867"/>
    <cellStyle name="Вычисление 2 2 8 4" xfId="4970"/>
    <cellStyle name="Вычисление 2 2 8 4 2" xfId="13897"/>
    <cellStyle name="Вычисление 2 2 8 5" xfId="6458"/>
    <cellStyle name="Вычисление 2 2 8 5 2" xfId="15382"/>
    <cellStyle name="Вычисление 2 2 8 6" xfId="8136"/>
    <cellStyle name="Вычисление 2 2 8 6 2" xfId="17060"/>
    <cellStyle name="Вычисление 2 2 8 7" xfId="10604"/>
    <cellStyle name="Вычисление 2 2 8 8" xfId="19303"/>
    <cellStyle name="Вычисление 2 2 9" xfId="1811"/>
    <cellStyle name="Вычисление 2 2 9 2" xfId="2687"/>
    <cellStyle name="Вычисление 2 2 9 2 2" xfId="3866"/>
    <cellStyle name="Вычисление 2 2 9 2 2 2" xfId="12806"/>
    <cellStyle name="Вычисление 2 2 9 2 3" xfId="5799"/>
    <cellStyle name="Вычисление 2 2 9 2 3 2" xfId="14723"/>
    <cellStyle name="Вычисление 2 2 9 2 4" xfId="7477"/>
    <cellStyle name="Вычисление 2 2 9 2 4 2" xfId="16401"/>
    <cellStyle name="Вычисление 2 2 9 2 5" xfId="9154"/>
    <cellStyle name="Вычисление 2 2 9 2 5 2" xfId="18078"/>
    <cellStyle name="Вычисление 2 2 9 2 6" xfId="11632"/>
    <cellStyle name="Вычисление 2 2 9 2 7" xfId="10146"/>
    <cellStyle name="Вычисление 2 2 9 3" xfId="4268"/>
    <cellStyle name="Вычисление 2 2 9 3 2" xfId="13207"/>
    <cellStyle name="Вычисление 2 2 9 4" xfId="4583"/>
    <cellStyle name="Вычисление 2 2 9 4 2" xfId="13518"/>
    <cellStyle name="Вычисление 2 2 9 5" xfId="6616"/>
    <cellStyle name="Вычисление 2 2 9 5 2" xfId="15540"/>
    <cellStyle name="Вычисление 2 2 9 6" xfId="8294"/>
    <cellStyle name="Вычисление 2 2 9 6 2" xfId="17218"/>
    <cellStyle name="Вычисление 2 2 9 7" xfId="10762"/>
    <cellStyle name="Вычисление 2 2 9 8" xfId="18964"/>
    <cellStyle name="Вычисление 2 20" xfId="3328"/>
    <cellStyle name="Вычисление 2 20 2" xfId="12273"/>
    <cellStyle name="Вычисление 2 21" xfId="4750"/>
    <cellStyle name="Вычисление 2 21 2" xfId="13681"/>
    <cellStyle name="Вычисление 2 22" xfId="3754"/>
    <cellStyle name="Вычисление 2 22 2" xfId="12694"/>
    <cellStyle name="Вычисление 2 23" xfId="3867"/>
    <cellStyle name="Вычисление 2 23 2" xfId="12807"/>
    <cellStyle name="Вычисление 2 24" xfId="9795"/>
    <cellStyle name="Вычисление 2 24 2" xfId="18719"/>
    <cellStyle name="Вычисление 2 25" xfId="9869"/>
    <cellStyle name="Вычисление 2 26" xfId="10244"/>
    <cellStyle name="Вычисление 2 3" xfId="111"/>
    <cellStyle name="Вычисление 2 3 10" xfId="1872"/>
    <cellStyle name="Вычисление 2 3 10 2" xfId="2748"/>
    <cellStyle name="Вычисление 2 3 10 2 2" xfId="4395"/>
    <cellStyle name="Вычисление 2 3 10 2 2 2" xfId="13333"/>
    <cellStyle name="Вычисление 2 3 10 2 3" xfId="5860"/>
    <cellStyle name="Вычисление 2 3 10 2 3 2" xfId="14784"/>
    <cellStyle name="Вычисление 2 3 10 2 4" xfId="7538"/>
    <cellStyle name="Вычисление 2 3 10 2 4 2" xfId="16462"/>
    <cellStyle name="Вычисление 2 3 10 2 5" xfId="9215"/>
    <cellStyle name="Вычисление 2 3 10 2 5 2" xfId="18139"/>
    <cellStyle name="Вычисление 2 3 10 2 6" xfId="11693"/>
    <cellStyle name="Вычисление 2 3 10 2 7" xfId="10433"/>
    <cellStyle name="Вычисление 2 3 10 3" xfId="3437"/>
    <cellStyle name="Вычисление 2 3 10 3 2" xfId="12381"/>
    <cellStyle name="Вычисление 2 3 10 4" xfId="4067"/>
    <cellStyle name="Вычисление 2 3 10 4 2" xfId="13007"/>
    <cellStyle name="Вычисление 2 3 10 5" xfId="6677"/>
    <cellStyle name="Вычисление 2 3 10 5 2" xfId="15601"/>
    <cellStyle name="Вычисление 2 3 10 6" xfId="8355"/>
    <cellStyle name="Вычисление 2 3 10 6 2" xfId="17279"/>
    <cellStyle name="Вычисление 2 3 10 7" xfId="10823"/>
    <cellStyle name="Вычисление 2 3 10 8" xfId="19616"/>
    <cellStyle name="Вычисление 2 3 11" xfId="1954"/>
    <cellStyle name="Вычисление 2 3 11 2" xfId="2830"/>
    <cellStyle name="Вычисление 2 3 11 2 2" xfId="4252"/>
    <cellStyle name="Вычисление 2 3 11 2 2 2" xfId="13191"/>
    <cellStyle name="Вычисление 2 3 11 2 3" xfId="5942"/>
    <cellStyle name="Вычисление 2 3 11 2 3 2" xfId="14866"/>
    <cellStyle name="Вычисление 2 3 11 2 4" xfId="7620"/>
    <cellStyle name="Вычисление 2 3 11 2 4 2" xfId="16544"/>
    <cellStyle name="Вычисление 2 3 11 2 5" xfId="9297"/>
    <cellStyle name="Вычисление 2 3 11 2 5 2" xfId="18221"/>
    <cellStyle name="Вычисление 2 3 11 2 6" xfId="11775"/>
    <cellStyle name="Вычисление 2 3 11 2 7" xfId="10521"/>
    <cellStyle name="Вычисление 2 3 11 3" xfId="4899"/>
    <cellStyle name="Вычисление 2 3 11 3 2" xfId="13827"/>
    <cellStyle name="Вычисление 2 3 11 4" xfId="3392"/>
    <cellStyle name="Вычисление 2 3 11 4 2" xfId="12336"/>
    <cellStyle name="Вычисление 2 3 11 5" xfId="6759"/>
    <cellStyle name="Вычисление 2 3 11 5 2" xfId="15683"/>
    <cellStyle name="Вычисление 2 3 11 6" xfId="8437"/>
    <cellStyle name="Вычисление 2 3 11 6 2" xfId="17361"/>
    <cellStyle name="Вычисление 2 3 11 7" xfId="10905"/>
    <cellStyle name="Вычисление 2 3 11 8" xfId="19515"/>
    <cellStyle name="Вычисление 2 3 12" xfId="1869"/>
    <cellStyle name="Вычисление 2 3 12 2" xfId="2745"/>
    <cellStyle name="Вычисление 2 3 12 2 2" xfId="3942"/>
    <cellStyle name="Вычисление 2 3 12 2 2 2" xfId="12882"/>
    <cellStyle name="Вычисление 2 3 12 2 3" xfId="5857"/>
    <cellStyle name="Вычисление 2 3 12 2 3 2" xfId="14781"/>
    <cellStyle name="Вычисление 2 3 12 2 4" xfId="7535"/>
    <cellStyle name="Вычисление 2 3 12 2 4 2" xfId="16459"/>
    <cellStyle name="Вычисление 2 3 12 2 5" xfId="9212"/>
    <cellStyle name="Вычисление 2 3 12 2 5 2" xfId="18136"/>
    <cellStyle name="Вычисление 2 3 12 2 6" xfId="11690"/>
    <cellStyle name="Вычисление 2 3 12 2 7" xfId="10525"/>
    <cellStyle name="Вычисление 2 3 12 3" xfId="5011"/>
    <cellStyle name="Вычисление 2 3 12 3 2" xfId="13938"/>
    <cellStyle name="Вычисление 2 3 12 4" xfId="4663"/>
    <cellStyle name="Вычисление 2 3 12 4 2" xfId="13596"/>
    <cellStyle name="Вычисление 2 3 12 5" xfId="6674"/>
    <cellStyle name="Вычисление 2 3 12 5 2" xfId="15598"/>
    <cellStyle name="Вычисление 2 3 12 6" xfId="8352"/>
    <cellStyle name="Вычисление 2 3 12 6 2" xfId="17276"/>
    <cellStyle name="Вычисление 2 3 12 7" xfId="10820"/>
    <cellStyle name="Вычисление 2 3 12 8" xfId="19284"/>
    <cellStyle name="Вычисление 2 3 13" xfId="1983"/>
    <cellStyle name="Вычисление 2 3 13 2" xfId="2859"/>
    <cellStyle name="Вычисление 2 3 13 2 2" xfId="4940"/>
    <cellStyle name="Вычисление 2 3 13 2 2 2" xfId="13868"/>
    <cellStyle name="Вычисление 2 3 13 2 3" xfId="5971"/>
    <cellStyle name="Вычисление 2 3 13 2 3 2" xfId="14895"/>
    <cellStyle name="Вычисление 2 3 13 2 4" xfId="7649"/>
    <cellStyle name="Вычисление 2 3 13 2 4 2" xfId="16573"/>
    <cellStyle name="Вычисление 2 3 13 2 5" xfId="9326"/>
    <cellStyle name="Вычисление 2 3 13 2 5 2" xfId="18250"/>
    <cellStyle name="Вычисление 2 3 13 2 6" xfId="11804"/>
    <cellStyle name="Вычисление 2 3 13 2 7" xfId="9990"/>
    <cellStyle name="Вычисление 2 3 13 3" xfId="3683"/>
    <cellStyle name="Вычисление 2 3 13 3 2" xfId="12624"/>
    <cellStyle name="Вычисление 2 3 13 4" xfId="4099"/>
    <cellStyle name="Вычисление 2 3 13 4 2" xfId="13039"/>
    <cellStyle name="Вычисление 2 3 13 5" xfId="6788"/>
    <cellStyle name="Вычисление 2 3 13 5 2" xfId="15712"/>
    <cellStyle name="Вычисление 2 3 13 6" xfId="8466"/>
    <cellStyle name="Вычисление 2 3 13 6 2" xfId="17390"/>
    <cellStyle name="Вычисление 2 3 13 7" xfId="10934"/>
    <cellStyle name="Вычисление 2 3 13 8" xfId="19278"/>
    <cellStyle name="Вычисление 2 3 14" xfId="2032"/>
    <cellStyle name="Вычисление 2 3 14 2" xfId="2908"/>
    <cellStyle name="Вычисление 2 3 14 2 2" xfId="4537"/>
    <cellStyle name="Вычисление 2 3 14 2 2 2" xfId="13472"/>
    <cellStyle name="Вычисление 2 3 14 2 3" xfId="6020"/>
    <cellStyle name="Вычисление 2 3 14 2 3 2" xfId="14944"/>
    <cellStyle name="Вычисление 2 3 14 2 4" xfId="7698"/>
    <cellStyle name="Вычисление 2 3 14 2 4 2" xfId="16622"/>
    <cellStyle name="Вычисление 2 3 14 2 5" xfId="9375"/>
    <cellStyle name="Вычисление 2 3 14 2 5 2" xfId="18299"/>
    <cellStyle name="Вычисление 2 3 14 2 6" xfId="11853"/>
    <cellStyle name="Вычисление 2 3 14 2 7" xfId="10448"/>
    <cellStyle name="Вычисление 2 3 14 3" xfId="3382"/>
    <cellStyle name="Вычисление 2 3 14 3 2" xfId="12326"/>
    <cellStyle name="Вычисление 2 3 14 4" xfId="3732"/>
    <cellStyle name="Вычисление 2 3 14 4 2" xfId="12672"/>
    <cellStyle name="Вычисление 2 3 14 5" xfId="6837"/>
    <cellStyle name="Вычисление 2 3 14 5 2" xfId="15761"/>
    <cellStyle name="Вычисление 2 3 14 6" xfId="8515"/>
    <cellStyle name="Вычисление 2 3 14 6 2" xfId="17439"/>
    <cellStyle name="Вычисление 2 3 14 7" xfId="10983"/>
    <cellStyle name="Вычисление 2 3 14 8" xfId="19446"/>
    <cellStyle name="Вычисление 2 3 15" xfId="2371"/>
    <cellStyle name="Вычисление 2 3 15 2" xfId="3233"/>
    <cellStyle name="Вычисление 2 3 15 2 2" xfId="4700"/>
    <cellStyle name="Вычисление 2 3 15 2 2 2" xfId="13633"/>
    <cellStyle name="Вычисление 2 3 15 2 3" xfId="6345"/>
    <cellStyle name="Вычисление 2 3 15 2 3 2" xfId="15269"/>
    <cellStyle name="Вычисление 2 3 15 2 4" xfId="8023"/>
    <cellStyle name="Вычисление 2 3 15 2 4 2" xfId="16947"/>
    <cellStyle name="Вычисление 2 3 15 2 5" xfId="9700"/>
    <cellStyle name="Вычисление 2 3 15 2 5 2" xfId="18624"/>
    <cellStyle name="Вычисление 2 3 15 2 6" xfId="12178"/>
    <cellStyle name="Вычисление 2 3 15 2 7" xfId="12385"/>
    <cellStyle name="Вычисление 2 3 15 3" xfId="3527"/>
    <cellStyle name="Вычисление 2 3 15 3 2" xfId="12469"/>
    <cellStyle name="Вычисление 2 3 15 4" xfId="5485"/>
    <cellStyle name="Вычисление 2 3 15 4 2" xfId="14409"/>
    <cellStyle name="Вычисление 2 3 15 5" xfId="7163"/>
    <cellStyle name="Вычисление 2 3 15 5 2" xfId="16087"/>
    <cellStyle name="Вычисление 2 3 15 6" xfId="8840"/>
    <cellStyle name="Вычисление 2 3 15 6 2" xfId="17764"/>
    <cellStyle name="Вычисление 2 3 15 7" xfId="11317"/>
    <cellStyle name="Вычисление 2 3 15 8" xfId="19087"/>
    <cellStyle name="Вычисление 2 3 16" xfId="2398"/>
    <cellStyle name="Вычисление 2 3 16 2" xfId="3258"/>
    <cellStyle name="Вычисление 2 3 16 2 2" xfId="3878"/>
    <cellStyle name="Вычисление 2 3 16 2 2 2" xfId="12818"/>
    <cellStyle name="Вычисление 2 3 16 2 3" xfId="6370"/>
    <cellStyle name="Вычисление 2 3 16 2 3 2" xfId="15294"/>
    <cellStyle name="Вычисление 2 3 16 2 4" xfId="8048"/>
    <cellStyle name="Вычисление 2 3 16 2 4 2" xfId="16972"/>
    <cellStyle name="Вычисление 2 3 16 2 5" xfId="9725"/>
    <cellStyle name="Вычисление 2 3 16 2 5 2" xfId="18649"/>
    <cellStyle name="Вычисление 2 3 16 2 6" xfId="12203"/>
    <cellStyle name="Вычисление 2 3 16 2 7" xfId="10179"/>
    <cellStyle name="Вычисление 2 3 16 3" xfId="4985"/>
    <cellStyle name="Вычисление 2 3 16 3 2" xfId="13912"/>
    <cellStyle name="Вычисление 2 3 16 4" xfId="5510"/>
    <cellStyle name="Вычисление 2 3 16 4 2" xfId="14434"/>
    <cellStyle name="Вычисление 2 3 16 5" xfId="7188"/>
    <cellStyle name="Вычисление 2 3 16 5 2" xfId="16112"/>
    <cellStyle name="Вычисление 2 3 16 6" xfId="8865"/>
    <cellStyle name="Вычисление 2 3 16 6 2" xfId="17789"/>
    <cellStyle name="Вычисление 2 3 16 7" xfId="11343"/>
    <cellStyle name="Вычисление 2 3 16 8" xfId="19424"/>
    <cellStyle name="Вычисление 2 3 17" xfId="2432"/>
    <cellStyle name="Вычисление 2 3 17 2" xfId="3289"/>
    <cellStyle name="Вычисление 2 3 17 2 2" xfId="4374"/>
    <cellStyle name="Вычисление 2 3 17 2 2 2" xfId="13312"/>
    <cellStyle name="Вычисление 2 3 17 2 3" xfId="6401"/>
    <cellStyle name="Вычисление 2 3 17 2 3 2" xfId="15325"/>
    <cellStyle name="Вычисление 2 3 17 2 4" xfId="8079"/>
    <cellStyle name="Вычисление 2 3 17 2 4 2" xfId="17003"/>
    <cellStyle name="Вычисление 2 3 17 2 5" xfId="9756"/>
    <cellStyle name="Вычисление 2 3 17 2 5 2" xfId="18680"/>
    <cellStyle name="Вычисление 2 3 17 2 6" xfId="12234"/>
    <cellStyle name="Вычисление 2 3 17 2 7" xfId="18775"/>
    <cellStyle name="Вычисление 2 3 17 3" xfId="3901"/>
    <cellStyle name="Вычисление 2 3 17 3 2" xfId="12841"/>
    <cellStyle name="Вычисление 2 3 17 4" xfId="5544"/>
    <cellStyle name="Вычисление 2 3 17 4 2" xfId="14468"/>
    <cellStyle name="Вычисление 2 3 17 5" xfId="7222"/>
    <cellStyle name="Вычисление 2 3 17 5 2" xfId="16146"/>
    <cellStyle name="Вычисление 2 3 17 6" xfId="8899"/>
    <cellStyle name="Вычисление 2 3 17 6 2" xfId="17823"/>
    <cellStyle name="Вычисление 2 3 17 7" xfId="11377"/>
    <cellStyle name="Вычисление 2 3 17 8" xfId="19017"/>
    <cellStyle name="Вычисление 2 3 18" xfId="2495"/>
    <cellStyle name="Вычисление 2 3 18 2" xfId="3823"/>
    <cellStyle name="Вычисление 2 3 18 2 2" xfId="12763"/>
    <cellStyle name="Вычисление 2 3 18 3" xfId="5607"/>
    <cellStyle name="Вычисление 2 3 18 3 2" xfId="14531"/>
    <cellStyle name="Вычисление 2 3 18 4" xfId="7285"/>
    <cellStyle name="Вычисление 2 3 18 4 2" xfId="16209"/>
    <cellStyle name="Вычисление 2 3 18 5" xfId="8962"/>
    <cellStyle name="Вычисление 2 3 18 5 2" xfId="17886"/>
    <cellStyle name="Вычисление 2 3 18 6" xfId="11440"/>
    <cellStyle name="Вычисление 2 3 18 7" xfId="19277"/>
    <cellStyle name="Вычисление 2 3 19" xfId="3332"/>
    <cellStyle name="Вычисление 2 3 19 2" xfId="12277"/>
    <cellStyle name="Вычисление 2 3 2" xfId="112"/>
    <cellStyle name="Вычисление 2 3 2 10" xfId="1861"/>
    <cellStyle name="Вычисление 2 3 2 10 2" xfId="2737"/>
    <cellStyle name="Вычисление 2 3 2 10 2 2" xfId="3553"/>
    <cellStyle name="Вычисление 2 3 2 10 2 2 2" xfId="12495"/>
    <cellStyle name="Вычисление 2 3 2 10 2 3" xfId="5849"/>
    <cellStyle name="Вычисление 2 3 2 10 2 3 2" xfId="14773"/>
    <cellStyle name="Вычисление 2 3 2 10 2 4" xfId="7527"/>
    <cellStyle name="Вычисление 2 3 2 10 2 4 2" xfId="16451"/>
    <cellStyle name="Вычисление 2 3 2 10 2 5" xfId="9204"/>
    <cellStyle name="Вычисление 2 3 2 10 2 5 2" xfId="18128"/>
    <cellStyle name="Вычисление 2 3 2 10 2 6" xfId="11682"/>
    <cellStyle name="Вычисление 2 3 2 10 2 7" xfId="10229"/>
    <cellStyle name="Вычисление 2 3 2 10 3" xfId="4577"/>
    <cellStyle name="Вычисление 2 3 2 10 3 2" xfId="13512"/>
    <cellStyle name="Вычисление 2 3 2 10 4" xfId="4224"/>
    <cellStyle name="Вычисление 2 3 2 10 4 2" xfId="13163"/>
    <cellStyle name="Вычисление 2 3 2 10 5" xfId="6666"/>
    <cellStyle name="Вычисление 2 3 2 10 5 2" xfId="15590"/>
    <cellStyle name="Вычисление 2 3 2 10 6" xfId="8344"/>
    <cellStyle name="Вычисление 2 3 2 10 6 2" xfId="17268"/>
    <cellStyle name="Вычисление 2 3 2 10 7" xfId="10812"/>
    <cellStyle name="Вычисление 2 3 2 10 8" xfId="19447"/>
    <cellStyle name="Вычисление 2 3 2 11" xfId="1847"/>
    <cellStyle name="Вычисление 2 3 2 11 2" xfId="2723"/>
    <cellStyle name="Вычисление 2 3 2 11 2 2" xfId="3497"/>
    <cellStyle name="Вычисление 2 3 2 11 2 2 2" xfId="12440"/>
    <cellStyle name="Вычисление 2 3 2 11 2 3" xfId="5835"/>
    <cellStyle name="Вычисление 2 3 2 11 2 3 2" xfId="14759"/>
    <cellStyle name="Вычисление 2 3 2 11 2 4" xfId="7513"/>
    <cellStyle name="Вычисление 2 3 2 11 2 4 2" xfId="16437"/>
    <cellStyle name="Вычисление 2 3 2 11 2 5" xfId="9190"/>
    <cellStyle name="Вычисление 2 3 2 11 2 5 2" xfId="18114"/>
    <cellStyle name="Вычисление 2 3 2 11 2 6" xfId="11668"/>
    <cellStyle name="Вычисление 2 3 2 11 2 7" xfId="10272"/>
    <cellStyle name="Вычисление 2 3 2 11 3" xfId="4921"/>
    <cellStyle name="Вычисление 2 3 2 11 3 2" xfId="13849"/>
    <cellStyle name="Вычисление 2 3 2 11 4" xfId="3519"/>
    <cellStyle name="Вычисление 2 3 2 11 4 2" xfId="12461"/>
    <cellStyle name="Вычисление 2 3 2 11 5" xfId="6652"/>
    <cellStyle name="Вычисление 2 3 2 11 5 2" xfId="15576"/>
    <cellStyle name="Вычисление 2 3 2 11 6" xfId="8330"/>
    <cellStyle name="Вычисление 2 3 2 11 6 2" xfId="17254"/>
    <cellStyle name="Вычисление 2 3 2 11 7" xfId="10798"/>
    <cellStyle name="Вычисление 2 3 2 11 8" xfId="19110"/>
    <cellStyle name="Вычисление 2 3 2 12" xfId="1984"/>
    <cellStyle name="Вычисление 2 3 2 12 2" xfId="2860"/>
    <cellStyle name="Вычисление 2 3 2 12 2 2" xfId="4708"/>
    <cellStyle name="Вычисление 2 3 2 12 2 2 2" xfId="13641"/>
    <cellStyle name="Вычисление 2 3 2 12 2 3" xfId="5972"/>
    <cellStyle name="Вычисление 2 3 2 12 2 3 2" xfId="14896"/>
    <cellStyle name="Вычисление 2 3 2 12 2 4" xfId="7650"/>
    <cellStyle name="Вычисление 2 3 2 12 2 4 2" xfId="16574"/>
    <cellStyle name="Вычисление 2 3 2 12 2 5" xfId="9327"/>
    <cellStyle name="Вычисление 2 3 2 12 2 5 2" xfId="18251"/>
    <cellStyle name="Вычисление 2 3 2 12 2 6" xfId="11805"/>
    <cellStyle name="Вычисление 2 3 2 12 2 7" xfId="10212"/>
    <cellStyle name="Вычисление 2 3 2 12 3" xfId="4808"/>
    <cellStyle name="Вычисление 2 3 2 12 3 2" xfId="13738"/>
    <cellStyle name="Вычисление 2 3 2 12 4" xfId="4133"/>
    <cellStyle name="Вычисление 2 3 2 12 4 2" xfId="13072"/>
    <cellStyle name="Вычисление 2 3 2 12 5" xfId="6789"/>
    <cellStyle name="Вычисление 2 3 2 12 5 2" xfId="15713"/>
    <cellStyle name="Вычисление 2 3 2 12 6" xfId="8467"/>
    <cellStyle name="Вычисление 2 3 2 12 6 2" xfId="17391"/>
    <cellStyle name="Вычисление 2 3 2 12 7" xfId="10935"/>
    <cellStyle name="Вычисление 2 3 2 12 8" xfId="19687"/>
    <cellStyle name="Вычисление 2 3 2 13" xfId="2051"/>
    <cellStyle name="Вычисление 2 3 2 13 2" xfId="2927"/>
    <cellStyle name="Вычисление 2 3 2 13 2 2" xfId="3407"/>
    <cellStyle name="Вычисление 2 3 2 13 2 2 2" xfId="12351"/>
    <cellStyle name="Вычисление 2 3 2 13 2 3" xfId="6039"/>
    <cellStyle name="Вычисление 2 3 2 13 2 3 2" xfId="14963"/>
    <cellStyle name="Вычисление 2 3 2 13 2 4" xfId="7717"/>
    <cellStyle name="Вычисление 2 3 2 13 2 4 2" xfId="16641"/>
    <cellStyle name="Вычисление 2 3 2 13 2 5" xfId="9394"/>
    <cellStyle name="Вычисление 2 3 2 13 2 5 2" xfId="18318"/>
    <cellStyle name="Вычисление 2 3 2 13 2 6" xfId="11872"/>
    <cellStyle name="Вычисление 2 3 2 13 2 7" xfId="10531"/>
    <cellStyle name="Вычисление 2 3 2 13 3" xfId="4542"/>
    <cellStyle name="Вычисление 2 3 2 13 3 2" xfId="13477"/>
    <cellStyle name="Вычисление 2 3 2 13 4" xfId="3832"/>
    <cellStyle name="Вычисление 2 3 2 13 4 2" xfId="12772"/>
    <cellStyle name="Вычисление 2 3 2 13 5" xfId="6856"/>
    <cellStyle name="Вычисление 2 3 2 13 5 2" xfId="15780"/>
    <cellStyle name="Вычисление 2 3 2 13 6" xfId="8534"/>
    <cellStyle name="Вычисление 2 3 2 13 6 2" xfId="17458"/>
    <cellStyle name="Вычисление 2 3 2 13 7" xfId="11002"/>
    <cellStyle name="Вычисление 2 3 2 13 8" xfId="19080"/>
    <cellStyle name="Вычисление 2 3 2 14" xfId="2372"/>
    <cellStyle name="Вычисление 2 3 2 14 2" xfId="3234"/>
    <cellStyle name="Вычисление 2 3 2 14 2 2" xfId="4855"/>
    <cellStyle name="Вычисление 2 3 2 14 2 2 2" xfId="13783"/>
    <cellStyle name="Вычисление 2 3 2 14 2 3" xfId="6346"/>
    <cellStyle name="Вычисление 2 3 2 14 2 3 2" xfId="15270"/>
    <cellStyle name="Вычисление 2 3 2 14 2 4" xfId="8024"/>
    <cellStyle name="Вычисление 2 3 2 14 2 4 2" xfId="16948"/>
    <cellStyle name="Вычисление 2 3 2 14 2 5" xfId="9701"/>
    <cellStyle name="Вычисление 2 3 2 14 2 5 2" xfId="18625"/>
    <cellStyle name="Вычисление 2 3 2 14 2 6" xfId="12179"/>
    <cellStyle name="Вычисление 2 3 2 14 2 7" xfId="10281"/>
    <cellStyle name="Вычисление 2 3 2 14 3" xfId="4543"/>
    <cellStyle name="Вычисление 2 3 2 14 3 2" xfId="13478"/>
    <cellStyle name="Вычисление 2 3 2 14 4" xfId="5486"/>
    <cellStyle name="Вычисление 2 3 2 14 4 2" xfId="14410"/>
    <cellStyle name="Вычисление 2 3 2 14 5" xfId="7164"/>
    <cellStyle name="Вычисление 2 3 2 14 5 2" xfId="16088"/>
    <cellStyle name="Вычисление 2 3 2 14 6" xfId="8841"/>
    <cellStyle name="Вычисление 2 3 2 14 6 2" xfId="17765"/>
    <cellStyle name="Вычисление 2 3 2 14 7" xfId="11318"/>
    <cellStyle name="Вычисление 2 3 2 14 8" xfId="18844"/>
    <cellStyle name="Вычисление 2 3 2 15" xfId="2409"/>
    <cellStyle name="Вычисление 2 3 2 15 2" xfId="3269"/>
    <cellStyle name="Вычисление 2 3 2 15 2 2" xfId="4153"/>
    <cellStyle name="Вычисление 2 3 2 15 2 2 2" xfId="13092"/>
    <cellStyle name="Вычисление 2 3 2 15 2 3" xfId="6381"/>
    <cellStyle name="Вычисление 2 3 2 15 2 3 2" xfId="15305"/>
    <cellStyle name="Вычисление 2 3 2 15 2 4" xfId="8059"/>
    <cellStyle name="Вычисление 2 3 2 15 2 4 2" xfId="16983"/>
    <cellStyle name="Вычисление 2 3 2 15 2 5" xfId="9736"/>
    <cellStyle name="Вычисление 2 3 2 15 2 5 2" xfId="18660"/>
    <cellStyle name="Вычисление 2 3 2 15 2 6" xfId="12214"/>
    <cellStyle name="Вычисление 2 3 2 15 2 7" xfId="10173"/>
    <cellStyle name="Вычисление 2 3 2 15 3" xfId="3696"/>
    <cellStyle name="Вычисление 2 3 2 15 3 2" xfId="12636"/>
    <cellStyle name="Вычисление 2 3 2 15 4" xfId="5521"/>
    <cellStyle name="Вычисление 2 3 2 15 4 2" xfId="14445"/>
    <cellStyle name="Вычисление 2 3 2 15 5" xfId="7199"/>
    <cellStyle name="Вычисление 2 3 2 15 5 2" xfId="16123"/>
    <cellStyle name="Вычисление 2 3 2 15 6" xfId="8876"/>
    <cellStyle name="Вычисление 2 3 2 15 6 2" xfId="17800"/>
    <cellStyle name="Вычисление 2 3 2 15 7" xfId="11354"/>
    <cellStyle name="Вычисление 2 3 2 15 8" xfId="19558"/>
    <cellStyle name="Вычисление 2 3 2 16" xfId="2433"/>
    <cellStyle name="Вычисление 2 3 2 16 2" xfId="3290"/>
    <cellStyle name="Вычисление 2 3 2 16 2 2" xfId="4200"/>
    <cellStyle name="Вычисление 2 3 2 16 2 2 2" xfId="13139"/>
    <cellStyle name="Вычисление 2 3 2 16 2 3" xfId="6402"/>
    <cellStyle name="Вычисление 2 3 2 16 2 3 2" xfId="15326"/>
    <cellStyle name="Вычисление 2 3 2 16 2 4" xfId="8080"/>
    <cellStyle name="Вычисление 2 3 2 16 2 4 2" xfId="17004"/>
    <cellStyle name="Вычисление 2 3 2 16 2 5" xfId="9757"/>
    <cellStyle name="Вычисление 2 3 2 16 2 5 2" xfId="18681"/>
    <cellStyle name="Вычисление 2 3 2 16 2 6" xfId="12235"/>
    <cellStyle name="Вычисление 2 3 2 16 2 7" xfId="10042"/>
    <cellStyle name="Вычисление 2 3 2 16 3" xfId="4857"/>
    <cellStyle name="Вычисление 2 3 2 16 3 2" xfId="13785"/>
    <cellStyle name="Вычисление 2 3 2 16 4" xfId="5545"/>
    <cellStyle name="Вычисление 2 3 2 16 4 2" xfId="14469"/>
    <cellStyle name="Вычисление 2 3 2 16 5" xfId="7223"/>
    <cellStyle name="Вычисление 2 3 2 16 5 2" xfId="16147"/>
    <cellStyle name="Вычисление 2 3 2 16 6" xfId="8900"/>
    <cellStyle name="Вычисление 2 3 2 16 6 2" xfId="17824"/>
    <cellStyle name="Вычисление 2 3 2 16 7" xfId="11378"/>
    <cellStyle name="Вычисление 2 3 2 16 8" xfId="10432"/>
    <cellStyle name="Вычисление 2 3 2 17" xfId="2485"/>
    <cellStyle name="Вычисление 2 3 2 17 2" xfId="5047"/>
    <cellStyle name="Вычисление 2 3 2 17 2 2" xfId="13974"/>
    <cellStyle name="Вычисление 2 3 2 17 3" xfId="5597"/>
    <cellStyle name="Вычисление 2 3 2 17 3 2" xfId="14521"/>
    <cellStyle name="Вычисление 2 3 2 17 4" xfId="7275"/>
    <cellStyle name="Вычисление 2 3 2 17 4 2" xfId="16199"/>
    <cellStyle name="Вычисление 2 3 2 17 5" xfId="8952"/>
    <cellStyle name="Вычисление 2 3 2 17 5 2" xfId="17876"/>
    <cellStyle name="Вычисление 2 3 2 17 6" xfId="11430"/>
    <cellStyle name="Вычисление 2 3 2 17 7" xfId="19041"/>
    <cellStyle name="Вычисление 2 3 2 18" xfId="3333"/>
    <cellStyle name="Вычисление 2 3 2 18 2" xfId="12278"/>
    <cellStyle name="Вычисление 2 3 2 19" xfId="3579"/>
    <cellStyle name="Вычисление 2 3 2 19 2" xfId="12521"/>
    <cellStyle name="Вычисление 2 3 2 2" xfId="520"/>
    <cellStyle name="Вычисление 2 3 2 20" xfId="4193"/>
    <cellStyle name="Вычисление 2 3 2 20 2" xfId="13132"/>
    <cellStyle name="Вычисление 2 3 2 21" xfId="4757"/>
    <cellStyle name="Вычисление 2 3 2 21 2" xfId="13688"/>
    <cellStyle name="Вычисление 2 3 2 22" xfId="9800"/>
    <cellStyle name="Вычисление 2 3 2 22 2" xfId="18724"/>
    <cellStyle name="Вычисление 2 3 2 23" xfId="9874"/>
    <cellStyle name="Вычисление 2 3 2 24" xfId="10243"/>
    <cellStyle name="Вычисление 2 3 2 3" xfId="614"/>
    <cellStyle name="Вычисление 2 3 2 4" xfId="1647"/>
    <cellStyle name="Вычисление 2 3 2 4 10" xfId="10598"/>
    <cellStyle name="Вычисление 2 3 2 4 11" xfId="10051"/>
    <cellStyle name="Вычисление 2 3 2 4 2" xfId="2070"/>
    <cellStyle name="Вычисление 2 3 2 4 2 2" xfId="2946"/>
    <cellStyle name="Вычисление 2 3 2 4 2 2 2" xfId="4536"/>
    <cellStyle name="Вычисление 2 3 2 4 2 2 2 2" xfId="13471"/>
    <cellStyle name="Вычисление 2 3 2 4 2 2 3" xfId="6058"/>
    <cellStyle name="Вычисление 2 3 2 4 2 2 3 2" xfId="14982"/>
    <cellStyle name="Вычисление 2 3 2 4 2 2 4" xfId="7736"/>
    <cellStyle name="Вычисление 2 3 2 4 2 2 4 2" xfId="16660"/>
    <cellStyle name="Вычисление 2 3 2 4 2 2 5" xfId="9413"/>
    <cellStyle name="Вычисление 2 3 2 4 2 2 5 2" xfId="18337"/>
    <cellStyle name="Вычисление 2 3 2 4 2 2 6" xfId="11891"/>
    <cellStyle name="Вычисление 2 3 2 4 2 2 7" xfId="10198"/>
    <cellStyle name="Вычисление 2 3 2 4 2 3" xfId="3381"/>
    <cellStyle name="Вычисление 2 3 2 4 2 3 2" xfId="12325"/>
    <cellStyle name="Вычисление 2 3 2 4 2 4" xfId="5196"/>
    <cellStyle name="Вычисление 2 3 2 4 2 4 2" xfId="14120"/>
    <cellStyle name="Вычисление 2 3 2 4 2 5" xfId="6875"/>
    <cellStyle name="Вычисление 2 3 2 4 2 5 2" xfId="15799"/>
    <cellStyle name="Вычисление 2 3 2 4 2 6" xfId="8553"/>
    <cellStyle name="Вычисление 2 3 2 4 2 6 2" xfId="17477"/>
    <cellStyle name="Вычисление 2 3 2 4 2 7" xfId="11021"/>
    <cellStyle name="Вычисление 2 3 2 4 2 8" xfId="18840"/>
    <cellStyle name="Вычисление 2 3 2 4 3" xfId="2156"/>
    <cellStyle name="Вычисление 2 3 2 4 3 2" xfId="3032"/>
    <cellStyle name="Вычисление 2 3 2 4 3 2 2" xfId="3403"/>
    <cellStyle name="Вычисление 2 3 2 4 3 2 2 2" xfId="12347"/>
    <cellStyle name="Вычисление 2 3 2 4 3 2 3" xfId="6144"/>
    <cellStyle name="Вычисление 2 3 2 4 3 2 3 2" xfId="15068"/>
    <cellStyle name="Вычисление 2 3 2 4 3 2 4" xfId="7822"/>
    <cellStyle name="Вычисление 2 3 2 4 3 2 4 2" xfId="16746"/>
    <cellStyle name="Вычисление 2 3 2 4 3 2 5" xfId="9499"/>
    <cellStyle name="Вычисление 2 3 2 4 3 2 5 2" xfId="18423"/>
    <cellStyle name="Вычисление 2 3 2 4 3 2 6" xfId="11977"/>
    <cellStyle name="Вычисление 2 3 2 4 3 2 7" xfId="10255"/>
    <cellStyle name="Вычисление 2 3 2 4 3 3" xfId="4994"/>
    <cellStyle name="Вычисление 2 3 2 4 3 3 2" xfId="13921"/>
    <cellStyle name="Вычисление 2 3 2 4 3 4" xfId="5282"/>
    <cellStyle name="Вычисление 2 3 2 4 3 4 2" xfId="14206"/>
    <cellStyle name="Вычисление 2 3 2 4 3 5" xfId="6961"/>
    <cellStyle name="Вычисление 2 3 2 4 3 5 2" xfId="15885"/>
    <cellStyle name="Вычисление 2 3 2 4 3 6" xfId="8639"/>
    <cellStyle name="Вычисление 2 3 2 4 3 6 2" xfId="17563"/>
    <cellStyle name="Вычисление 2 3 2 4 3 7" xfId="11107"/>
    <cellStyle name="Вычисление 2 3 2 4 3 8" xfId="18862"/>
    <cellStyle name="Вычисление 2 3 2 4 4" xfId="2242"/>
    <cellStyle name="Вычисление 2 3 2 4 4 2" xfId="3118"/>
    <cellStyle name="Вычисление 2 3 2 4 4 2 2" xfId="4039"/>
    <cellStyle name="Вычисление 2 3 2 4 4 2 2 2" xfId="12979"/>
    <cellStyle name="Вычисление 2 3 2 4 4 2 3" xfId="6230"/>
    <cellStyle name="Вычисление 2 3 2 4 4 2 3 2" xfId="15154"/>
    <cellStyle name="Вычисление 2 3 2 4 4 2 4" xfId="7908"/>
    <cellStyle name="Вычисление 2 3 2 4 4 2 4 2" xfId="16832"/>
    <cellStyle name="Вычисление 2 3 2 4 4 2 5" xfId="9585"/>
    <cellStyle name="Вычисление 2 3 2 4 4 2 5 2" xfId="18509"/>
    <cellStyle name="Вычисление 2 3 2 4 4 2 6" xfId="12063"/>
    <cellStyle name="Вычисление 2 3 2 4 4 2 7" xfId="10117"/>
    <cellStyle name="Вычисление 2 3 2 4 4 3" xfId="4149"/>
    <cellStyle name="Вычисление 2 3 2 4 4 3 2" xfId="13088"/>
    <cellStyle name="Вычисление 2 3 2 4 4 4" xfId="5368"/>
    <cellStyle name="Вычисление 2 3 2 4 4 4 2" xfId="14292"/>
    <cellStyle name="Вычисление 2 3 2 4 4 5" xfId="7047"/>
    <cellStyle name="Вычисление 2 3 2 4 4 5 2" xfId="15971"/>
    <cellStyle name="Вычисление 2 3 2 4 4 6" xfId="8725"/>
    <cellStyle name="Вычисление 2 3 2 4 4 6 2" xfId="17649"/>
    <cellStyle name="Вычисление 2 3 2 4 4 7" xfId="11193"/>
    <cellStyle name="Вычисление 2 3 2 4 4 8" xfId="19023"/>
    <cellStyle name="Вычисление 2 3 2 4 5" xfId="2523"/>
    <cellStyle name="Вычисление 2 3 2 4 5 2" xfId="4891"/>
    <cellStyle name="Вычисление 2 3 2 4 5 2 2" xfId="13819"/>
    <cellStyle name="Вычисление 2 3 2 4 5 3" xfId="5635"/>
    <cellStyle name="Вычисление 2 3 2 4 5 3 2" xfId="14559"/>
    <cellStyle name="Вычисление 2 3 2 4 5 4" xfId="7313"/>
    <cellStyle name="Вычисление 2 3 2 4 5 4 2" xfId="16237"/>
    <cellStyle name="Вычисление 2 3 2 4 5 5" xfId="8990"/>
    <cellStyle name="Вычисление 2 3 2 4 5 5 2" xfId="17914"/>
    <cellStyle name="Вычисление 2 3 2 4 5 6" xfId="11468"/>
    <cellStyle name="Вычисление 2 3 2 4 5 7" xfId="18999"/>
    <cellStyle name="Вычисление 2 3 2 4 6" xfId="4308"/>
    <cellStyle name="Вычисление 2 3 2 4 6 2" xfId="13247"/>
    <cellStyle name="Вычисление 2 3 2 4 7" xfId="4285"/>
    <cellStyle name="Вычисление 2 3 2 4 7 2" xfId="13224"/>
    <cellStyle name="Вычисление 2 3 2 4 8" xfId="6452"/>
    <cellStyle name="Вычисление 2 3 2 4 8 2" xfId="15376"/>
    <cellStyle name="Вычисление 2 3 2 4 9" xfId="8130"/>
    <cellStyle name="Вычисление 2 3 2 4 9 2" xfId="17054"/>
    <cellStyle name="Вычисление 2 3 2 5" xfId="1767"/>
    <cellStyle name="Вычисление 2 3 2 5 10" xfId="10718"/>
    <cellStyle name="Вычисление 2 3 2 5 11" xfId="19057"/>
    <cellStyle name="Вычисление 2 3 2 5 2" xfId="2094"/>
    <cellStyle name="Вычисление 2 3 2 5 2 2" xfId="2970"/>
    <cellStyle name="Вычисление 2 3 2 5 2 2 2" xfId="4686"/>
    <cellStyle name="Вычисление 2 3 2 5 2 2 2 2" xfId="13619"/>
    <cellStyle name="Вычисление 2 3 2 5 2 2 3" xfId="6082"/>
    <cellStyle name="Вычисление 2 3 2 5 2 2 3 2" xfId="15006"/>
    <cellStyle name="Вычисление 2 3 2 5 2 2 4" xfId="7760"/>
    <cellStyle name="Вычисление 2 3 2 5 2 2 4 2" xfId="16684"/>
    <cellStyle name="Вычисление 2 3 2 5 2 2 5" xfId="9437"/>
    <cellStyle name="Вычисление 2 3 2 5 2 2 5 2" xfId="18361"/>
    <cellStyle name="Вычисление 2 3 2 5 2 2 6" xfId="11915"/>
    <cellStyle name="Вычисление 2 3 2 5 2 2 7" xfId="10569"/>
    <cellStyle name="Вычисление 2 3 2 5 2 3" xfId="4125"/>
    <cellStyle name="Вычисление 2 3 2 5 2 3 2" xfId="13065"/>
    <cellStyle name="Вычисление 2 3 2 5 2 4" xfId="5220"/>
    <cellStyle name="Вычисление 2 3 2 5 2 4 2" xfId="14144"/>
    <cellStyle name="Вычисление 2 3 2 5 2 5" xfId="6899"/>
    <cellStyle name="Вычисление 2 3 2 5 2 5 2" xfId="15823"/>
    <cellStyle name="Вычисление 2 3 2 5 2 6" xfId="8577"/>
    <cellStyle name="Вычисление 2 3 2 5 2 6 2" xfId="17501"/>
    <cellStyle name="Вычисление 2 3 2 5 2 7" xfId="11045"/>
    <cellStyle name="Вычисление 2 3 2 5 2 8" xfId="19650"/>
    <cellStyle name="Вычисление 2 3 2 5 3" xfId="2180"/>
    <cellStyle name="Вычисление 2 3 2 5 3 2" xfId="3056"/>
    <cellStyle name="Вычисление 2 3 2 5 3 2 2" xfId="4982"/>
    <cellStyle name="Вычисление 2 3 2 5 3 2 2 2" xfId="13909"/>
    <cellStyle name="Вычисление 2 3 2 5 3 2 3" xfId="6168"/>
    <cellStyle name="Вычисление 2 3 2 5 3 2 3 2" xfId="15092"/>
    <cellStyle name="Вычисление 2 3 2 5 3 2 4" xfId="7846"/>
    <cellStyle name="Вычисление 2 3 2 5 3 2 4 2" xfId="16770"/>
    <cellStyle name="Вычисление 2 3 2 5 3 2 5" xfId="9523"/>
    <cellStyle name="Вычисление 2 3 2 5 3 2 5 2" xfId="18447"/>
    <cellStyle name="Вычисление 2 3 2 5 3 2 6" xfId="12001"/>
    <cellStyle name="Вычисление 2 3 2 5 3 2 7" xfId="10082"/>
    <cellStyle name="Вычисление 2 3 2 5 3 3" xfId="5122"/>
    <cellStyle name="Вычисление 2 3 2 5 3 3 2" xfId="14049"/>
    <cellStyle name="Вычисление 2 3 2 5 3 4" xfId="5306"/>
    <cellStyle name="Вычисление 2 3 2 5 3 4 2" xfId="14230"/>
    <cellStyle name="Вычисление 2 3 2 5 3 5" xfId="6985"/>
    <cellStyle name="Вычисление 2 3 2 5 3 5 2" xfId="15909"/>
    <cellStyle name="Вычисление 2 3 2 5 3 6" xfId="8663"/>
    <cellStyle name="Вычисление 2 3 2 5 3 6 2" xfId="17587"/>
    <cellStyle name="Вычисление 2 3 2 5 3 7" xfId="11131"/>
    <cellStyle name="Вычисление 2 3 2 5 3 8" xfId="19587"/>
    <cellStyle name="Вычисление 2 3 2 5 4" xfId="2266"/>
    <cellStyle name="Вычисление 2 3 2 5 4 2" xfId="3142"/>
    <cellStyle name="Вычисление 2 3 2 5 4 2 2" xfId="3975"/>
    <cellStyle name="Вычисление 2 3 2 5 4 2 2 2" xfId="12915"/>
    <cellStyle name="Вычисление 2 3 2 5 4 2 3" xfId="6254"/>
    <cellStyle name="Вычисление 2 3 2 5 4 2 3 2" xfId="15178"/>
    <cellStyle name="Вычисление 2 3 2 5 4 2 4" xfId="7932"/>
    <cellStyle name="Вычисление 2 3 2 5 4 2 4 2" xfId="16856"/>
    <cellStyle name="Вычисление 2 3 2 5 4 2 5" xfId="9609"/>
    <cellStyle name="Вычисление 2 3 2 5 4 2 5 2" xfId="18533"/>
    <cellStyle name="Вычисление 2 3 2 5 4 2 6" xfId="12087"/>
    <cellStyle name="Вычисление 2 3 2 5 4 2 7" xfId="18769"/>
    <cellStyle name="Вычисление 2 3 2 5 4 3" xfId="4233"/>
    <cellStyle name="Вычисление 2 3 2 5 4 3 2" xfId="13172"/>
    <cellStyle name="Вычисление 2 3 2 5 4 4" xfId="5392"/>
    <cellStyle name="Вычисление 2 3 2 5 4 4 2" xfId="14316"/>
    <cellStyle name="Вычисление 2 3 2 5 4 5" xfId="7071"/>
    <cellStyle name="Вычисление 2 3 2 5 4 5 2" xfId="15995"/>
    <cellStyle name="Вычисление 2 3 2 5 4 6" xfId="8749"/>
    <cellStyle name="Вычисление 2 3 2 5 4 6 2" xfId="17673"/>
    <cellStyle name="Вычисление 2 3 2 5 4 7" xfId="11217"/>
    <cellStyle name="Вычисление 2 3 2 5 4 8" xfId="19548"/>
    <cellStyle name="Вычисление 2 3 2 5 5" xfId="2643"/>
    <cellStyle name="Вычисление 2 3 2 5 5 2" xfId="3657"/>
    <cellStyle name="Вычисление 2 3 2 5 5 2 2" xfId="12598"/>
    <cellStyle name="Вычисление 2 3 2 5 5 3" xfId="5755"/>
    <cellStyle name="Вычисление 2 3 2 5 5 3 2" xfId="14679"/>
    <cellStyle name="Вычисление 2 3 2 5 5 4" xfId="7433"/>
    <cellStyle name="Вычисление 2 3 2 5 5 4 2" xfId="16357"/>
    <cellStyle name="Вычисление 2 3 2 5 5 5" xfId="9110"/>
    <cellStyle name="Вычисление 2 3 2 5 5 5 2" xfId="18034"/>
    <cellStyle name="Вычисление 2 3 2 5 5 6" xfId="11588"/>
    <cellStyle name="Вычисление 2 3 2 5 5 7" xfId="10144"/>
    <cellStyle name="Вычисление 2 3 2 5 6" xfId="4846"/>
    <cellStyle name="Вычисление 2 3 2 5 6 2" xfId="13774"/>
    <cellStyle name="Вычисление 2 3 2 5 7" xfId="3619"/>
    <cellStyle name="Вычисление 2 3 2 5 7 2" xfId="12561"/>
    <cellStyle name="Вычисление 2 3 2 5 8" xfId="6572"/>
    <cellStyle name="Вычисление 2 3 2 5 8 2" xfId="15496"/>
    <cellStyle name="Вычисление 2 3 2 5 9" xfId="8250"/>
    <cellStyle name="Вычисление 2 3 2 5 9 2" xfId="17174"/>
    <cellStyle name="Вычисление 2 3 2 6" xfId="1667"/>
    <cellStyle name="Вычисление 2 3 2 6 2" xfId="2543"/>
    <cellStyle name="Вычисление 2 3 2 6 2 2" xfId="5049"/>
    <cellStyle name="Вычисление 2 3 2 6 2 2 2" xfId="13976"/>
    <cellStyle name="Вычисление 2 3 2 6 2 3" xfId="5655"/>
    <cellStyle name="Вычисление 2 3 2 6 2 3 2" xfId="14579"/>
    <cellStyle name="Вычисление 2 3 2 6 2 4" xfId="7333"/>
    <cellStyle name="Вычисление 2 3 2 6 2 4 2" xfId="16257"/>
    <cellStyle name="Вычисление 2 3 2 6 2 5" xfId="9010"/>
    <cellStyle name="Вычисление 2 3 2 6 2 5 2" xfId="17934"/>
    <cellStyle name="Вычисление 2 3 2 6 2 6" xfId="11488"/>
    <cellStyle name="Вычисление 2 3 2 6 2 7" xfId="10564"/>
    <cellStyle name="Вычисление 2 3 2 6 3" xfId="3887"/>
    <cellStyle name="Вычисление 2 3 2 6 3 2" xfId="12827"/>
    <cellStyle name="Вычисление 2 3 2 6 4" xfId="3665"/>
    <cellStyle name="Вычисление 2 3 2 6 4 2" xfId="12606"/>
    <cellStyle name="Вычисление 2 3 2 6 5" xfId="6472"/>
    <cellStyle name="Вычисление 2 3 2 6 5 2" xfId="15396"/>
    <cellStyle name="Вычисление 2 3 2 6 6" xfId="8150"/>
    <cellStyle name="Вычисление 2 3 2 6 6 2" xfId="17074"/>
    <cellStyle name="Вычисление 2 3 2 6 7" xfId="10618"/>
    <cellStyle name="Вычисление 2 3 2 6 8" xfId="19098"/>
    <cellStyle name="Вычисление 2 3 2 7" xfId="1688"/>
    <cellStyle name="Вычисление 2 3 2 7 2" xfId="2564"/>
    <cellStyle name="Вычисление 2 3 2 7 2 2" xfId="3648"/>
    <cellStyle name="Вычисление 2 3 2 7 2 2 2" xfId="12589"/>
    <cellStyle name="Вычисление 2 3 2 7 2 3" xfId="5676"/>
    <cellStyle name="Вычисление 2 3 2 7 2 3 2" xfId="14600"/>
    <cellStyle name="Вычисление 2 3 2 7 2 4" xfId="7354"/>
    <cellStyle name="Вычисление 2 3 2 7 2 4 2" xfId="16278"/>
    <cellStyle name="Вычисление 2 3 2 7 2 5" xfId="9031"/>
    <cellStyle name="Вычисление 2 3 2 7 2 5 2" xfId="17955"/>
    <cellStyle name="Вычисление 2 3 2 7 2 6" xfId="11509"/>
    <cellStyle name="Вычисление 2 3 2 7 2 7" xfId="9884"/>
    <cellStyle name="Вычисление 2 3 2 7 3" xfId="4685"/>
    <cellStyle name="Вычисление 2 3 2 7 3 2" xfId="13618"/>
    <cellStyle name="Вычисление 2 3 2 7 4" xfId="4692"/>
    <cellStyle name="Вычисление 2 3 2 7 4 2" xfId="13625"/>
    <cellStyle name="Вычисление 2 3 2 7 5" xfId="6493"/>
    <cellStyle name="Вычисление 2 3 2 7 5 2" xfId="15417"/>
    <cellStyle name="Вычисление 2 3 2 7 6" xfId="8171"/>
    <cellStyle name="Вычисление 2 3 2 7 6 2" xfId="17095"/>
    <cellStyle name="Вычисление 2 3 2 7 7" xfId="10639"/>
    <cellStyle name="Вычисление 2 3 2 7 8" xfId="19517"/>
    <cellStyle name="Вычисление 2 3 2 8" xfId="1849"/>
    <cellStyle name="Вычисление 2 3 2 8 2" xfId="2725"/>
    <cellStyle name="Вычисление 2 3 2 8 2 2" xfId="3824"/>
    <cellStyle name="Вычисление 2 3 2 8 2 2 2" xfId="12764"/>
    <cellStyle name="Вычисление 2 3 2 8 2 3" xfId="5837"/>
    <cellStyle name="Вычисление 2 3 2 8 2 3 2" xfId="14761"/>
    <cellStyle name="Вычисление 2 3 2 8 2 4" xfId="7515"/>
    <cellStyle name="Вычисление 2 3 2 8 2 4 2" xfId="16439"/>
    <cellStyle name="Вычисление 2 3 2 8 2 5" xfId="9192"/>
    <cellStyle name="Вычисление 2 3 2 8 2 5 2" xfId="18116"/>
    <cellStyle name="Вычисление 2 3 2 8 2 6" xfId="11670"/>
    <cellStyle name="Вычисление 2 3 2 8 2 7" xfId="10361"/>
    <cellStyle name="Вычисление 2 3 2 8 3" xfId="3500"/>
    <cellStyle name="Вычисление 2 3 2 8 3 2" xfId="12443"/>
    <cellStyle name="Вычисление 2 3 2 8 4" xfId="3815"/>
    <cellStyle name="Вычисление 2 3 2 8 4 2" xfId="12755"/>
    <cellStyle name="Вычисление 2 3 2 8 5" xfId="6654"/>
    <cellStyle name="Вычисление 2 3 2 8 5 2" xfId="15578"/>
    <cellStyle name="Вычисление 2 3 2 8 6" xfId="8332"/>
    <cellStyle name="Вычисление 2 3 2 8 6 2" xfId="17256"/>
    <cellStyle name="Вычисление 2 3 2 8 7" xfId="10800"/>
    <cellStyle name="Вычисление 2 3 2 8 8" xfId="19066"/>
    <cellStyle name="Вычисление 2 3 2 9" xfId="1903"/>
    <cellStyle name="Вычисление 2 3 2 9 2" xfId="2779"/>
    <cellStyle name="Вычисление 2 3 2 9 2 2" xfId="4607"/>
    <cellStyle name="Вычисление 2 3 2 9 2 2 2" xfId="13541"/>
    <cellStyle name="Вычисление 2 3 2 9 2 3" xfId="5891"/>
    <cellStyle name="Вычисление 2 3 2 9 2 3 2" xfId="14815"/>
    <cellStyle name="Вычисление 2 3 2 9 2 4" xfId="7569"/>
    <cellStyle name="Вычисление 2 3 2 9 2 4 2" xfId="16493"/>
    <cellStyle name="Вычисление 2 3 2 9 2 5" xfId="9246"/>
    <cellStyle name="Вычисление 2 3 2 9 2 5 2" xfId="18170"/>
    <cellStyle name="Вычисление 2 3 2 9 2 6" xfId="11724"/>
    <cellStyle name="Вычисление 2 3 2 9 2 7" xfId="10302"/>
    <cellStyle name="Вычисление 2 3 2 9 3" xfId="3481"/>
    <cellStyle name="Вычисление 2 3 2 9 3 2" xfId="12425"/>
    <cellStyle name="Вычисление 2 3 2 9 4" xfId="3542"/>
    <cellStyle name="Вычисление 2 3 2 9 4 2" xfId="12484"/>
    <cellStyle name="Вычисление 2 3 2 9 5" xfId="6708"/>
    <cellStyle name="Вычисление 2 3 2 9 5 2" xfId="15632"/>
    <cellStyle name="Вычисление 2 3 2 9 6" xfId="8386"/>
    <cellStyle name="Вычисление 2 3 2 9 6 2" xfId="17310"/>
    <cellStyle name="Вычисление 2 3 2 9 7" xfId="10854"/>
    <cellStyle name="Вычисление 2 3 2 9 8" xfId="18939"/>
    <cellStyle name="Вычисление 2 3 20" xfId="3852"/>
    <cellStyle name="Вычисление 2 3 20 2" xfId="12792"/>
    <cellStyle name="Вычисление 2 3 21" xfId="4211"/>
    <cellStyle name="Вычисление 2 3 21 2" xfId="13150"/>
    <cellStyle name="Вычисление 2 3 22" xfId="4925"/>
    <cellStyle name="Вычисление 2 3 22 2" xfId="13853"/>
    <cellStyle name="Вычисление 2 3 23" xfId="9799"/>
    <cellStyle name="Вычисление 2 3 23 2" xfId="18723"/>
    <cellStyle name="Вычисление 2 3 24" xfId="9873"/>
    <cellStyle name="Вычисление 2 3 25" xfId="10080"/>
    <cellStyle name="Вычисление 2 3 3" xfId="312"/>
    <cellStyle name="Вычисление 2 3 3 2" xfId="1097"/>
    <cellStyle name="Вычисление 2 3 3 2 10" xfId="2006"/>
    <cellStyle name="Вычисление 2 3 3 2 10 2" xfId="2882"/>
    <cellStyle name="Вычисление 2 3 3 2 10 2 2" xfId="5024"/>
    <cellStyle name="Вычисление 2 3 3 2 10 2 2 2" xfId="13951"/>
    <cellStyle name="Вычисление 2 3 3 2 10 2 3" xfId="5994"/>
    <cellStyle name="Вычисление 2 3 3 2 10 2 3 2" xfId="14918"/>
    <cellStyle name="Вычисление 2 3 3 2 10 2 4" xfId="7672"/>
    <cellStyle name="Вычисление 2 3 3 2 10 2 4 2" xfId="16596"/>
    <cellStyle name="Вычисление 2 3 3 2 10 2 5" xfId="9349"/>
    <cellStyle name="Вычисление 2 3 3 2 10 2 5 2" xfId="18273"/>
    <cellStyle name="Вычисление 2 3 3 2 10 2 6" xfId="11827"/>
    <cellStyle name="Вычисление 2 3 3 2 10 2 7" xfId="10157"/>
    <cellStyle name="Вычисление 2 3 3 2 10 3" xfId="5148"/>
    <cellStyle name="Вычисление 2 3 3 2 10 3 2" xfId="14072"/>
    <cellStyle name="Вычисление 2 3 3 2 10 4" xfId="3365"/>
    <cellStyle name="Вычисление 2 3 3 2 10 4 2" xfId="12310"/>
    <cellStyle name="Вычисление 2 3 3 2 10 5" xfId="6811"/>
    <cellStyle name="Вычисление 2 3 3 2 10 5 2" xfId="15735"/>
    <cellStyle name="Вычисление 2 3 3 2 10 6" xfId="8489"/>
    <cellStyle name="Вычисление 2 3 3 2 10 6 2" xfId="17413"/>
    <cellStyle name="Вычисление 2 3 3 2 10 7" xfId="10957"/>
    <cellStyle name="Вычисление 2 3 3 2 10 8" xfId="19652"/>
    <cellStyle name="Вычисление 2 3 3 2 11" xfId="2031"/>
    <cellStyle name="Вычисление 2 3 3 2 11 2" xfId="2907"/>
    <cellStyle name="Вычисление 2 3 3 2 11 2 2" xfId="4660"/>
    <cellStyle name="Вычисление 2 3 3 2 11 2 2 2" xfId="13593"/>
    <cellStyle name="Вычисление 2 3 3 2 11 2 3" xfId="6019"/>
    <cellStyle name="Вычисление 2 3 3 2 11 2 3 2" xfId="14943"/>
    <cellStyle name="Вычисление 2 3 3 2 11 2 4" xfId="7697"/>
    <cellStyle name="Вычисление 2 3 3 2 11 2 4 2" xfId="16621"/>
    <cellStyle name="Вычисление 2 3 3 2 11 2 5" xfId="9374"/>
    <cellStyle name="Вычисление 2 3 3 2 11 2 5 2" xfId="18298"/>
    <cellStyle name="Вычисление 2 3 3 2 11 2 6" xfId="11852"/>
    <cellStyle name="Вычисление 2 3 3 2 11 2 7" xfId="10156"/>
    <cellStyle name="Вычисление 2 3 3 2 11 3" xfId="4534"/>
    <cellStyle name="Вычисление 2 3 3 2 11 3 2" xfId="13469"/>
    <cellStyle name="Вычисление 2 3 3 2 11 4" xfId="3396"/>
    <cellStyle name="Вычисление 2 3 3 2 11 4 2" xfId="12340"/>
    <cellStyle name="Вычисление 2 3 3 2 11 5" xfId="6836"/>
    <cellStyle name="Вычисление 2 3 3 2 11 5 2" xfId="15760"/>
    <cellStyle name="Вычисление 2 3 3 2 11 6" xfId="8514"/>
    <cellStyle name="Вычисление 2 3 3 2 11 6 2" xfId="17438"/>
    <cellStyle name="Вычисление 2 3 3 2 11 7" xfId="10982"/>
    <cellStyle name="Вычисление 2 3 3 2 11 8" xfId="18914"/>
    <cellStyle name="Вычисление 2 3 3 2 12" xfId="2373"/>
    <cellStyle name="Вычисление 2 3 3 2 12 2" xfId="3235"/>
    <cellStyle name="Вычисление 2 3 3 2 12 2 2" xfId="4437"/>
    <cellStyle name="Вычисление 2 3 3 2 12 2 2 2" xfId="13375"/>
    <cellStyle name="Вычисление 2 3 3 2 12 2 3" xfId="6347"/>
    <cellStyle name="Вычисление 2 3 3 2 12 2 3 2" xfId="15271"/>
    <cellStyle name="Вычисление 2 3 3 2 12 2 4" xfId="8025"/>
    <cellStyle name="Вычисление 2 3 3 2 12 2 4 2" xfId="16949"/>
    <cellStyle name="Вычисление 2 3 3 2 12 2 5" xfId="9702"/>
    <cellStyle name="Вычисление 2 3 3 2 12 2 5 2" xfId="18626"/>
    <cellStyle name="Вычисление 2 3 3 2 12 2 6" xfId="12180"/>
    <cellStyle name="Вычисление 2 3 3 2 12 2 7" xfId="10091"/>
    <cellStyle name="Вычисление 2 3 3 2 12 3" xfId="4022"/>
    <cellStyle name="Вычисление 2 3 3 2 12 3 2" xfId="12962"/>
    <cellStyle name="Вычисление 2 3 3 2 12 4" xfId="5487"/>
    <cellStyle name="Вычисление 2 3 3 2 12 4 2" xfId="14411"/>
    <cellStyle name="Вычисление 2 3 3 2 12 5" xfId="7165"/>
    <cellStyle name="Вычисление 2 3 3 2 12 5 2" xfId="16089"/>
    <cellStyle name="Вычисление 2 3 3 2 12 6" xfId="8842"/>
    <cellStyle name="Вычисление 2 3 3 2 12 6 2" xfId="17766"/>
    <cellStyle name="Вычисление 2 3 3 2 12 7" xfId="11319"/>
    <cellStyle name="Вычисление 2 3 3 2 12 8" xfId="19341"/>
    <cellStyle name="Вычисление 2 3 3 2 13" xfId="2385"/>
    <cellStyle name="Вычисление 2 3 3 2 13 2" xfId="3245"/>
    <cellStyle name="Вычисление 2 3 3 2 13 2 2" xfId="4805"/>
    <cellStyle name="Вычисление 2 3 3 2 13 2 2 2" xfId="13735"/>
    <cellStyle name="Вычисление 2 3 3 2 13 2 3" xfId="6357"/>
    <cellStyle name="Вычисление 2 3 3 2 13 2 3 2" xfId="15281"/>
    <cellStyle name="Вычисление 2 3 3 2 13 2 4" xfId="8035"/>
    <cellStyle name="Вычисление 2 3 3 2 13 2 4 2" xfId="16959"/>
    <cellStyle name="Вычисление 2 3 3 2 13 2 5" xfId="9712"/>
    <cellStyle name="Вычисление 2 3 3 2 13 2 5 2" xfId="18636"/>
    <cellStyle name="Вычисление 2 3 3 2 13 2 6" xfId="12190"/>
    <cellStyle name="Вычисление 2 3 3 2 13 2 7" xfId="10452"/>
    <cellStyle name="Вычисление 2 3 3 2 13 3" xfId="5082"/>
    <cellStyle name="Вычисление 2 3 3 2 13 3 2" xfId="14009"/>
    <cellStyle name="Вычисление 2 3 3 2 13 4" xfId="5497"/>
    <cellStyle name="Вычисление 2 3 3 2 13 4 2" xfId="14421"/>
    <cellStyle name="Вычисление 2 3 3 2 13 5" xfId="7175"/>
    <cellStyle name="Вычисление 2 3 3 2 13 5 2" xfId="16099"/>
    <cellStyle name="Вычисление 2 3 3 2 13 6" xfId="8852"/>
    <cellStyle name="Вычисление 2 3 3 2 13 6 2" xfId="17776"/>
    <cellStyle name="Вычисление 2 3 3 2 13 7" xfId="11330"/>
    <cellStyle name="Вычисление 2 3 3 2 13 8" xfId="19223"/>
    <cellStyle name="Вычисление 2 3 3 2 14" xfId="2478"/>
    <cellStyle name="Вычисление 2 3 3 2 14 2" xfId="3312"/>
    <cellStyle name="Вычисление 2 3 3 2 14 2 2" xfId="5190"/>
    <cellStyle name="Вычисление 2 3 3 2 14 2 2 2" xfId="14114"/>
    <cellStyle name="Вычисление 2 3 3 2 14 2 3" xfId="6424"/>
    <cellStyle name="Вычисление 2 3 3 2 14 2 3 2" xfId="15348"/>
    <cellStyle name="Вычисление 2 3 3 2 14 2 4" xfId="8102"/>
    <cellStyle name="Вычисление 2 3 3 2 14 2 4 2" xfId="17026"/>
    <cellStyle name="Вычисление 2 3 3 2 14 2 5" xfId="9779"/>
    <cellStyle name="Вычисление 2 3 3 2 14 2 5 2" xfId="18703"/>
    <cellStyle name="Вычисление 2 3 3 2 14 2 6" xfId="12257"/>
    <cellStyle name="Вычисление 2 3 3 2 14 2 7" xfId="19715"/>
    <cellStyle name="Вычисление 2 3 3 2 14 3" xfId="4978"/>
    <cellStyle name="Вычисление 2 3 3 2 14 3 2" xfId="13905"/>
    <cellStyle name="Вычисление 2 3 3 2 14 4" xfId="5590"/>
    <cellStyle name="Вычисление 2 3 3 2 14 4 2" xfId="14514"/>
    <cellStyle name="Вычисление 2 3 3 2 14 5" xfId="7268"/>
    <cellStyle name="Вычисление 2 3 3 2 14 5 2" xfId="16192"/>
    <cellStyle name="Вычисление 2 3 3 2 14 6" xfId="8945"/>
    <cellStyle name="Вычисление 2 3 3 2 14 6 2" xfId="17869"/>
    <cellStyle name="Вычисление 2 3 3 2 14 7" xfId="11423"/>
    <cellStyle name="Вычисление 2 3 3 2 14 8" xfId="19681"/>
    <cellStyle name="Вычисление 2 3 3 2 15" xfId="2491"/>
    <cellStyle name="Вычисление 2 3 3 2 15 2" xfId="4601"/>
    <cellStyle name="Вычисление 2 3 3 2 15 2 2" xfId="13535"/>
    <cellStyle name="Вычисление 2 3 3 2 15 3" xfId="5603"/>
    <cellStyle name="Вычисление 2 3 3 2 15 3 2" xfId="14527"/>
    <cellStyle name="Вычисление 2 3 3 2 15 4" xfId="7281"/>
    <cellStyle name="Вычисление 2 3 3 2 15 4 2" xfId="16205"/>
    <cellStyle name="Вычисление 2 3 3 2 15 5" xfId="8958"/>
    <cellStyle name="Вычисление 2 3 3 2 15 5 2" xfId="17882"/>
    <cellStyle name="Вычисление 2 3 3 2 15 6" xfId="11436"/>
    <cellStyle name="Вычисление 2 3 3 2 15 7" xfId="18933"/>
    <cellStyle name="Вычисление 2 3 3 2 16" xfId="3355"/>
    <cellStyle name="Вычисление 2 3 3 2 16 2" xfId="12300"/>
    <cellStyle name="Вычисление 2 3 3 2 17" xfId="4981"/>
    <cellStyle name="Вычисление 2 3 3 2 17 2" xfId="13908"/>
    <cellStyle name="Вычисление 2 3 3 2 18" xfId="5447"/>
    <cellStyle name="Вычисление 2 3 3 2 18 2" xfId="14371"/>
    <cellStyle name="Вычисление 2 3 3 2 19" xfId="4526"/>
    <cellStyle name="Вычисление 2 3 3 2 19 2" xfId="13461"/>
    <cellStyle name="Вычисление 2 3 3 2 2" xfId="1743"/>
    <cellStyle name="Вычисление 2 3 3 2 2 10" xfId="10694"/>
    <cellStyle name="Вычисление 2 3 3 2 2 11" xfId="19671"/>
    <cellStyle name="Вычисление 2 3 3 2 2 2" xfId="2117"/>
    <cellStyle name="Вычисление 2 3 3 2 2 2 2" xfId="2993"/>
    <cellStyle name="Вычисление 2 3 3 2 2 2 2 2" xfId="4337"/>
    <cellStyle name="Вычисление 2 3 3 2 2 2 2 2 2" xfId="13276"/>
    <cellStyle name="Вычисление 2 3 3 2 2 2 2 3" xfId="6105"/>
    <cellStyle name="Вычисление 2 3 3 2 2 2 2 3 2" xfId="15029"/>
    <cellStyle name="Вычисление 2 3 3 2 2 2 2 4" xfId="7783"/>
    <cellStyle name="Вычисление 2 3 3 2 2 2 2 4 2" xfId="16707"/>
    <cellStyle name="Вычисление 2 3 3 2 2 2 2 5" xfId="9460"/>
    <cellStyle name="Вычисление 2 3 3 2 2 2 2 5 2" xfId="18384"/>
    <cellStyle name="Вычисление 2 3 3 2 2 2 2 6" xfId="11938"/>
    <cellStyle name="Вычисление 2 3 3 2 2 2 2 7" xfId="10262"/>
    <cellStyle name="Вычисление 2 3 3 2 2 2 3" xfId="3492"/>
    <cellStyle name="Вычисление 2 3 3 2 2 2 3 2" xfId="12435"/>
    <cellStyle name="Вычисление 2 3 3 2 2 2 4" xfId="5243"/>
    <cellStyle name="Вычисление 2 3 3 2 2 2 4 2" xfId="14167"/>
    <cellStyle name="Вычисление 2 3 3 2 2 2 5" xfId="6922"/>
    <cellStyle name="Вычисление 2 3 3 2 2 2 5 2" xfId="15846"/>
    <cellStyle name="Вычисление 2 3 3 2 2 2 6" xfId="8600"/>
    <cellStyle name="Вычисление 2 3 3 2 2 2 6 2" xfId="17524"/>
    <cellStyle name="Вычисление 2 3 3 2 2 2 7" xfId="11068"/>
    <cellStyle name="Вычисление 2 3 3 2 2 2 8" xfId="19585"/>
    <cellStyle name="Вычисление 2 3 3 2 2 3" xfId="2203"/>
    <cellStyle name="Вычисление 2 3 3 2 2 3 2" xfId="3079"/>
    <cellStyle name="Вычисление 2 3 3 2 2 3 2 2" xfId="3455"/>
    <cellStyle name="Вычисление 2 3 3 2 2 3 2 2 2" xfId="12399"/>
    <cellStyle name="Вычисление 2 3 3 2 2 3 2 3" xfId="6191"/>
    <cellStyle name="Вычисление 2 3 3 2 2 3 2 3 2" xfId="15115"/>
    <cellStyle name="Вычисление 2 3 3 2 2 3 2 4" xfId="7869"/>
    <cellStyle name="Вычисление 2 3 3 2 2 3 2 4 2" xfId="16793"/>
    <cellStyle name="Вычисление 2 3 3 2 2 3 2 5" xfId="9546"/>
    <cellStyle name="Вычисление 2 3 3 2 2 3 2 5 2" xfId="18470"/>
    <cellStyle name="Вычисление 2 3 3 2 2 3 2 6" xfId="12024"/>
    <cellStyle name="Вычисление 2 3 3 2 2 3 2 7" xfId="10499"/>
    <cellStyle name="Вычисление 2 3 3 2 2 3 3" xfId="4110"/>
    <cellStyle name="Вычисление 2 3 3 2 2 3 3 2" xfId="13050"/>
    <cellStyle name="Вычисление 2 3 3 2 2 3 4" xfId="5329"/>
    <cellStyle name="Вычисление 2 3 3 2 2 3 4 2" xfId="14253"/>
    <cellStyle name="Вычисление 2 3 3 2 2 3 5" xfId="7008"/>
    <cellStyle name="Вычисление 2 3 3 2 2 3 5 2" xfId="15932"/>
    <cellStyle name="Вычисление 2 3 3 2 2 3 6" xfId="8686"/>
    <cellStyle name="Вычисление 2 3 3 2 2 3 6 2" xfId="17610"/>
    <cellStyle name="Вычисление 2 3 3 2 2 3 7" xfId="11154"/>
    <cellStyle name="Вычисление 2 3 3 2 2 3 8" xfId="19013"/>
    <cellStyle name="Вычисление 2 3 3 2 2 4" xfId="2289"/>
    <cellStyle name="Вычисление 2 3 3 2 2 4 2" xfId="3165"/>
    <cellStyle name="Вычисление 2 3 3 2 2 4 2 2" xfId="5043"/>
    <cellStyle name="Вычисление 2 3 3 2 2 4 2 2 2" xfId="13970"/>
    <cellStyle name="Вычисление 2 3 3 2 2 4 2 3" xfId="6277"/>
    <cellStyle name="Вычисление 2 3 3 2 2 4 2 3 2" xfId="15201"/>
    <cellStyle name="Вычисление 2 3 3 2 2 4 2 4" xfId="7955"/>
    <cellStyle name="Вычисление 2 3 3 2 2 4 2 4 2" xfId="16879"/>
    <cellStyle name="Вычисление 2 3 3 2 2 4 2 5" xfId="9632"/>
    <cellStyle name="Вычисление 2 3 3 2 2 4 2 5 2" xfId="18556"/>
    <cellStyle name="Вычисление 2 3 3 2 2 4 2 6" xfId="12110"/>
    <cellStyle name="Вычисление 2 3 3 2 2 4 2 7" xfId="18802"/>
    <cellStyle name="Вычисление 2 3 3 2 2 4 3" xfId="3386"/>
    <cellStyle name="Вычисление 2 3 3 2 2 4 3 2" xfId="12330"/>
    <cellStyle name="Вычисление 2 3 3 2 2 4 4" xfId="5415"/>
    <cellStyle name="Вычисление 2 3 3 2 2 4 4 2" xfId="14339"/>
    <cellStyle name="Вычисление 2 3 3 2 2 4 5" xfId="7094"/>
    <cellStyle name="Вычисление 2 3 3 2 2 4 5 2" xfId="16018"/>
    <cellStyle name="Вычисление 2 3 3 2 2 4 6" xfId="8772"/>
    <cellStyle name="Вычисление 2 3 3 2 2 4 6 2" xfId="17696"/>
    <cellStyle name="Вычисление 2 3 3 2 2 4 7" xfId="11240"/>
    <cellStyle name="Вычисление 2 3 3 2 2 4 8" xfId="19261"/>
    <cellStyle name="Вычисление 2 3 3 2 2 5" xfId="2619"/>
    <cellStyle name="Вычисление 2 3 3 2 2 5 2" xfId="3715"/>
    <cellStyle name="Вычисление 2 3 3 2 2 5 2 2" xfId="12655"/>
    <cellStyle name="Вычисление 2 3 3 2 2 5 3" xfId="5731"/>
    <cellStyle name="Вычисление 2 3 3 2 2 5 3 2" xfId="14655"/>
    <cellStyle name="Вычисление 2 3 3 2 2 5 4" xfId="7409"/>
    <cellStyle name="Вычисление 2 3 3 2 2 5 4 2" xfId="16333"/>
    <cellStyle name="Вычисление 2 3 3 2 2 5 5" xfId="9086"/>
    <cellStyle name="Вычисление 2 3 3 2 2 5 5 2" xfId="18010"/>
    <cellStyle name="Вычисление 2 3 3 2 2 5 6" xfId="11564"/>
    <cellStyle name="Вычисление 2 3 3 2 2 5 7" xfId="10097"/>
    <cellStyle name="Вычисление 2 3 3 2 2 6" xfId="5084"/>
    <cellStyle name="Вычисление 2 3 3 2 2 6 2" xfId="14011"/>
    <cellStyle name="Вычисление 2 3 3 2 2 7" xfId="4314"/>
    <cellStyle name="Вычисление 2 3 3 2 2 7 2" xfId="13253"/>
    <cellStyle name="Вычисление 2 3 3 2 2 8" xfId="6548"/>
    <cellStyle name="Вычисление 2 3 3 2 2 8 2" xfId="15472"/>
    <cellStyle name="Вычисление 2 3 3 2 2 9" xfId="8226"/>
    <cellStyle name="Вычисление 2 3 3 2 2 9 2" xfId="17150"/>
    <cellStyle name="Вычисление 2 3 3 2 20" xfId="9822"/>
    <cellStyle name="Вычисление 2 3 3 2 20 2" xfId="18746"/>
    <cellStyle name="Вычисление 2 3 3 2 21" xfId="10329"/>
    <cellStyle name="Вычисление 2 3 3 2 22" xfId="19111"/>
    <cellStyle name="Вычисление 2 3 3 2 3" xfId="1661"/>
    <cellStyle name="Вычисление 2 3 3 2 3 10" xfId="10612"/>
    <cellStyle name="Вычисление 2 3 3 2 3 11" xfId="19058"/>
    <cellStyle name="Вычисление 2 3 3 2 3 2" xfId="2134"/>
    <cellStyle name="Вычисление 2 3 3 2 3 2 2" xfId="3010"/>
    <cellStyle name="Вычисление 2 3 3 2 3 2 2 2" xfId="4818"/>
    <cellStyle name="Вычисление 2 3 3 2 3 2 2 2 2" xfId="13748"/>
    <cellStyle name="Вычисление 2 3 3 2 3 2 2 3" xfId="6122"/>
    <cellStyle name="Вычисление 2 3 3 2 3 2 2 3 2" xfId="15046"/>
    <cellStyle name="Вычисление 2 3 3 2 3 2 2 4" xfId="7800"/>
    <cellStyle name="Вычисление 2 3 3 2 3 2 2 4 2" xfId="16724"/>
    <cellStyle name="Вычисление 2 3 3 2 3 2 2 5" xfId="9477"/>
    <cellStyle name="Вычисление 2 3 3 2 3 2 2 5 2" xfId="18401"/>
    <cellStyle name="Вычисление 2 3 3 2 3 2 2 6" xfId="11955"/>
    <cellStyle name="Вычисление 2 3 3 2 3 2 2 7" xfId="9892"/>
    <cellStyle name="Вычисление 2 3 3 2 3 2 3" xfId="4055"/>
    <cellStyle name="Вычисление 2 3 3 2 3 2 3 2" xfId="12995"/>
    <cellStyle name="Вычисление 2 3 3 2 3 2 4" xfId="5260"/>
    <cellStyle name="Вычисление 2 3 3 2 3 2 4 2" xfId="14184"/>
    <cellStyle name="Вычисление 2 3 3 2 3 2 5" xfId="6939"/>
    <cellStyle name="Вычисление 2 3 3 2 3 2 5 2" xfId="15863"/>
    <cellStyle name="Вычисление 2 3 3 2 3 2 6" xfId="8617"/>
    <cellStyle name="Вычисление 2 3 3 2 3 2 6 2" xfId="17541"/>
    <cellStyle name="Вычисление 2 3 3 2 3 2 7" xfId="11085"/>
    <cellStyle name="Вычисление 2 3 3 2 3 2 8" xfId="19236"/>
    <cellStyle name="Вычисление 2 3 3 2 3 3" xfId="2220"/>
    <cellStyle name="Вычисление 2 3 3 2 3 3 2" xfId="3096"/>
    <cellStyle name="Вычисление 2 3 3 2 3 3 2 2" xfId="4170"/>
    <cellStyle name="Вычисление 2 3 3 2 3 3 2 2 2" xfId="13109"/>
    <cellStyle name="Вычисление 2 3 3 2 3 3 2 3" xfId="6208"/>
    <cellStyle name="Вычисление 2 3 3 2 3 3 2 3 2" xfId="15132"/>
    <cellStyle name="Вычисление 2 3 3 2 3 3 2 4" xfId="7886"/>
    <cellStyle name="Вычисление 2 3 3 2 3 3 2 4 2" xfId="16810"/>
    <cellStyle name="Вычисление 2 3 3 2 3 3 2 5" xfId="9563"/>
    <cellStyle name="Вычисление 2 3 3 2 3 3 2 5 2" xfId="18487"/>
    <cellStyle name="Вычисление 2 3 3 2 3 3 2 6" xfId="12041"/>
    <cellStyle name="Вычисление 2 3 3 2 3 3 2 7" xfId="9928"/>
    <cellStyle name="Вычисление 2 3 3 2 3 3 3" xfId="4712"/>
    <cellStyle name="Вычисление 2 3 3 2 3 3 3 2" xfId="13645"/>
    <cellStyle name="Вычисление 2 3 3 2 3 3 4" xfId="5346"/>
    <cellStyle name="Вычисление 2 3 3 2 3 3 4 2" xfId="14270"/>
    <cellStyle name="Вычисление 2 3 3 2 3 3 5" xfId="7025"/>
    <cellStyle name="Вычисление 2 3 3 2 3 3 5 2" xfId="15949"/>
    <cellStyle name="Вычисление 2 3 3 2 3 3 6" xfId="8703"/>
    <cellStyle name="Вычисление 2 3 3 2 3 3 6 2" xfId="17627"/>
    <cellStyle name="Вычисление 2 3 3 2 3 3 7" xfId="11171"/>
    <cellStyle name="Вычисление 2 3 3 2 3 3 8" xfId="19153"/>
    <cellStyle name="Вычисление 2 3 3 2 3 4" xfId="2306"/>
    <cellStyle name="Вычисление 2 3 3 2 3 4 2" xfId="3182"/>
    <cellStyle name="Вычисление 2 3 3 2 3 4 2 2" xfId="5004"/>
    <cellStyle name="Вычисление 2 3 3 2 3 4 2 2 2" xfId="13931"/>
    <cellStyle name="Вычисление 2 3 3 2 3 4 2 3" xfId="6294"/>
    <cellStyle name="Вычисление 2 3 3 2 3 4 2 3 2" xfId="15218"/>
    <cellStyle name="Вычисление 2 3 3 2 3 4 2 4" xfId="7972"/>
    <cellStyle name="Вычисление 2 3 3 2 3 4 2 4 2" xfId="16896"/>
    <cellStyle name="Вычисление 2 3 3 2 3 4 2 5" xfId="9649"/>
    <cellStyle name="Вычисление 2 3 3 2 3 4 2 5 2" xfId="18573"/>
    <cellStyle name="Вычисление 2 3 3 2 3 4 2 6" xfId="12127"/>
    <cellStyle name="Вычисление 2 3 3 2 3 4 2 7" xfId="10424"/>
    <cellStyle name="Вычисление 2 3 3 2 3 4 3" xfId="5044"/>
    <cellStyle name="Вычисление 2 3 3 2 3 4 3 2" xfId="13971"/>
    <cellStyle name="Вычисление 2 3 3 2 3 4 4" xfId="5432"/>
    <cellStyle name="Вычисление 2 3 3 2 3 4 4 2" xfId="14356"/>
    <cellStyle name="Вычисление 2 3 3 2 3 4 5" xfId="7111"/>
    <cellStyle name="Вычисление 2 3 3 2 3 4 5 2" xfId="16035"/>
    <cellStyle name="Вычисление 2 3 3 2 3 4 6" xfId="8789"/>
    <cellStyle name="Вычисление 2 3 3 2 3 4 6 2" xfId="17713"/>
    <cellStyle name="Вычисление 2 3 3 2 3 4 7" xfId="11257"/>
    <cellStyle name="Вычисление 2 3 3 2 3 4 8" xfId="10145"/>
    <cellStyle name="Вычисление 2 3 3 2 3 5" xfId="2537"/>
    <cellStyle name="Вычисление 2 3 3 2 3 5 2" xfId="4349"/>
    <cellStyle name="Вычисление 2 3 3 2 3 5 2 2" xfId="13288"/>
    <cellStyle name="Вычисление 2 3 3 2 3 5 3" xfId="5649"/>
    <cellStyle name="Вычисление 2 3 3 2 3 5 3 2" xfId="14573"/>
    <cellStyle name="Вычисление 2 3 3 2 3 5 4" xfId="7327"/>
    <cellStyle name="Вычисление 2 3 3 2 3 5 4 2" xfId="16251"/>
    <cellStyle name="Вычисление 2 3 3 2 3 5 5" xfId="9004"/>
    <cellStyle name="Вычисление 2 3 3 2 3 5 5 2" xfId="17928"/>
    <cellStyle name="Вычисление 2 3 3 2 3 5 6" xfId="11482"/>
    <cellStyle name="Вычисление 2 3 3 2 3 5 7" xfId="10492"/>
    <cellStyle name="Вычисление 2 3 3 2 3 6" xfId="3370"/>
    <cellStyle name="Вычисление 2 3 3 2 3 6 2" xfId="12315"/>
    <cellStyle name="Вычисление 2 3 3 2 3 7" xfId="3869"/>
    <cellStyle name="Вычисление 2 3 3 2 3 7 2" xfId="12809"/>
    <cellStyle name="Вычисление 2 3 3 2 3 8" xfId="6466"/>
    <cellStyle name="Вычисление 2 3 3 2 3 8 2" xfId="15390"/>
    <cellStyle name="Вычисление 2 3 3 2 3 9" xfId="8144"/>
    <cellStyle name="Вычисление 2 3 3 2 3 9 2" xfId="17068"/>
    <cellStyle name="Вычисление 2 3 3 2 4" xfId="1672"/>
    <cellStyle name="Вычисление 2 3 3 2 4 2" xfId="2548"/>
    <cellStyle name="Вычисление 2 3 3 2 4 2 2" xfId="3836"/>
    <cellStyle name="Вычисление 2 3 3 2 4 2 2 2" xfId="12776"/>
    <cellStyle name="Вычисление 2 3 3 2 4 2 3" xfId="5660"/>
    <cellStyle name="Вычисление 2 3 3 2 4 2 3 2" xfId="14584"/>
    <cellStyle name="Вычисление 2 3 3 2 4 2 4" xfId="7338"/>
    <cellStyle name="Вычисление 2 3 3 2 4 2 4 2" xfId="16262"/>
    <cellStyle name="Вычисление 2 3 3 2 4 2 5" xfId="9015"/>
    <cellStyle name="Вычисление 2 3 3 2 4 2 5 2" xfId="17939"/>
    <cellStyle name="Вычисление 2 3 3 2 4 2 6" xfId="11493"/>
    <cellStyle name="Вычисление 2 3 3 2 4 2 7" xfId="10031"/>
    <cellStyle name="Вычисление 2 3 3 2 4 3" xfId="4813"/>
    <cellStyle name="Вычисление 2 3 3 2 4 3 2" xfId="13743"/>
    <cellStyle name="Вычисление 2 3 3 2 4 4" xfId="5005"/>
    <cellStyle name="Вычисление 2 3 3 2 4 4 2" xfId="13932"/>
    <cellStyle name="Вычисление 2 3 3 2 4 5" xfId="6477"/>
    <cellStyle name="Вычисление 2 3 3 2 4 5 2" xfId="15401"/>
    <cellStyle name="Вычисление 2 3 3 2 4 6" xfId="8155"/>
    <cellStyle name="Вычисление 2 3 3 2 4 6 2" xfId="17079"/>
    <cellStyle name="Вычисление 2 3 3 2 4 7" xfId="10623"/>
    <cellStyle name="Вычисление 2 3 3 2 4 8" xfId="18913"/>
    <cellStyle name="Вычисление 2 3 3 2 5" xfId="1752"/>
    <cellStyle name="Вычисление 2 3 3 2 5 2" xfId="2628"/>
    <cellStyle name="Вычисление 2 3 3 2 5 2 2" xfId="3963"/>
    <cellStyle name="Вычисление 2 3 3 2 5 2 2 2" xfId="12903"/>
    <cellStyle name="Вычисление 2 3 3 2 5 2 3" xfId="5740"/>
    <cellStyle name="Вычисление 2 3 3 2 5 2 3 2" xfId="14664"/>
    <cellStyle name="Вычисление 2 3 3 2 5 2 4" xfId="7418"/>
    <cellStyle name="Вычисление 2 3 3 2 5 2 4 2" xfId="16342"/>
    <cellStyle name="Вычисление 2 3 3 2 5 2 5" xfId="9095"/>
    <cellStyle name="Вычисление 2 3 3 2 5 2 5 2" xfId="18019"/>
    <cellStyle name="Вычисление 2 3 3 2 5 2 6" xfId="11573"/>
    <cellStyle name="Вычисление 2 3 3 2 5 2 7" xfId="10025"/>
    <cellStyle name="Вычисление 2 3 3 2 5 3" xfId="3893"/>
    <cellStyle name="Вычисление 2 3 3 2 5 3 2" xfId="12833"/>
    <cellStyle name="Вычисление 2 3 3 2 5 4" xfId="4617"/>
    <cellStyle name="Вычисление 2 3 3 2 5 4 2" xfId="13551"/>
    <cellStyle name="Вычисление 2 3 3 2 5 5" xfId="6557"/>
    <cellStyle name="Вычисление 2 3 3 2 5 5 2" xfId="15481"/>
    <cellStyle name="Вычисление 2 3 3 2 5 6" xfId="8235"/>
    <cellStyle name="Вычисление 2 3 3 2 5 6 2" xfId="17159"/>
    <cellStyle name="Вычисление 2 3 3 2 5 7" xfId="10703"/>
    <cellStyle name="Вычисление 2 3 3 2 5 8" xfId="9880"/>
    <cellStyle name="Вычисление 2 3 3 2 6" xfId="1863"/>
    <cellStyle name="Вычисление 2 3 3 2 6 2" xfId="2739"/>
    <cellStyle name="Вычисление 2 3 3 2 6 2 2" xfId="4184"/>
    <cellStyle name="Вычисление 2 3 3 2 6 2 2 2" xfId="13123"/>
    <cellStyle name="Вычисление 2 3 3 2 6 2 3" xfId="5851"/>
    <cellStyle name="Вычисление 2 3 3 2 6 2 3 2" xfId="14775"/>
    <cellStyle name="Вычисление 2 3 3 2 6 2 4" xfId="7529"/>
    <cellStyle name="Вычисление 2 3 3 2 6 2 4 2" xfId="16453"/>
    <cellStyle name="Вычисление 2 3 3 2 6 2 5" xfId="9206"/>
    <cellStyle name="Вычисление 2 3 3 2 6 2 5 2" xfId="18130"/>
    <cellStyle name="Вычисление 2 3 3 2 6 2 6" xfId="11684"/>
    <cellStyle name="Вычисление 2 3 3 2 6 2 7" xfId="18820"/>
    <cellStyle name="Вычисление 2 3 3 2 6 3" xfId="3521"/>
    <cellStyle name="Вычисление 2 3 3 2 6 3 2" xfId="12463"/>
    <cellStyle name="Вычисление 2 3 3 2 6 4" xfId="4751"/>
    <cellStyle name="Вычисление 2 3 3 2 6 4 2" xfId="13682"/>
    <cellStyle name="Вычисление 2 3 3 2 6 5" xfId="6668"/>
    <cellStyle name="Вычисление 2 3 3 2 6 5 2" xfId="15592"/>
    <cellStyle name="Вычисление 2 3 3 2 6 6" xfId="8346"/>
    <cellStyle name="Вычисление 2 3 3 2 6 6 2" xfId="17270"/>
    <cellStyle name="Вычисление 2 3 3 2 6 7" xfId="10814"/>
    <cellStyle name="Вычисление 2 3 3 2 6 8" xfId="19371"/>
    <cellStyle name="Вычисление 2 3 3 2 7" xfId="1807"/>
    <cellStyle name="Вычисление 2 3 3 2 7 2" xfId="2683"/>
    <cellStyle name="Вычисление 2 3 3 2 7 2 2" xfId="3613"/>
    <cellStyle name="Вычисление 2 3 3 2 7 2 2 2" xfId="12555"/>
    <cellStyle name="Вычисление 2 3 3 2 7 2 3" xfId="5795"/>
    <cellStyle name="Вычисление 2 3 3 2 7 2 3 2" xfId="14719"/>
    <cellStyle name="Вычисление 2 3 3 2 7 2 4" xfId="7473"/>
    <cellStyle name="Вычисление 2 3 3 2 7 2 4 2" xfId="16397"/>
    <cellStyle name="Вычисление 2 3 3 2 7 2 5" xfId="9150"/>
    <cellStyle name="Вычисление 2 3 3 2 7 2 5 2" xfId="18074"/>
    <cellStyle name="Вычисление 2 3 3 2 7 2 6" xfId="11628"/>
    <cellStyle name="Вычисление 2 3 3 2 7 2 7" xfId="10010"/>
    <cellStyle name="Вычисление 2 3 3 2 7 3" xfId="4621"/>
    <cellStyle name="Вычисление 2 3 3 2 7 3 2" xfId="13555"/>
    <cellStyle name="Вычисление 2 3 3 2 7 4" xfId="3724"/>
    <cellStyle name="Вычисление 2 3 3 2 7 4 2" xfId="12664"/>
    <cellStyle name="Вычисление 2 3 3 2 7 5" xfId="6612"/>
    <cellStyle name="Вычисление 2 3 3 2 7 5 2" xfId="15536"/>
    <cellStyle name="Вычисление 2 3 3 2 7 6" xfId="8290"/>
    <cellStyle name="Вычисление 2 3 3 2 7 6 2" xfId="17214"/>
    <cellStyle name="Вычисление 2 3 3 2 7 7" xfId="10758"/>
    <cellStyle name="Вычисление 2 3 3 2 7 8" xfId="18922"/>
    <cellStyle name="Вычисление 2 3 3 2 8" xfId="1888"/>
    <cellStyle name="Вычисление 2 3 3 2 8 2" xfId="2764"/>
    <cellStyle name="Вычисление 2 3 3 2 8 2 2" xfId="5039"/>
    <cellStyle name="Вычисление 2 3 3 2 8 2 2 2" xfId="13966"/>
    <cellStyle name="Вычисление 2 3 3 2 8 2 3" xfId="5876"/>
    <cellStyle name="Вычисление 2 3 3 2 8 2 3 2" xfId="14800"/>
    <cellStyle name="Вычисление 2 3 3 2 8 2 4" xfId="7554"/>
    <cellStyle name="Вычисление 2 3 3 2 8 2 4 2" xfId="16478"/>
    <cellStyle name="Вычисление 2 3 3 2 8 2 5" xfId="9231"/>
    <cellStyle name="Вычисление 2 3 3 2 8 2 5 2" xfId="18155"/>
    <cellStyle name="Вычисление 2 3 3 2 8 2 6" xfId="11709"/>
    <cellStyle name="Вычисление 2 3 3 2 8 2 7" xfId="10155"/>
    <cellStyle name="Вычисление 2 3 3 2 8 3" xfId="4140"/>
    <cellStyle name="Вычисление 2 3 3 2 8 3 2" xfId="13079"/>
    <cellStyle name="Вычисление 2 3 3 2 8 4" xfId="4305"/>
    <cellStyle name="Вычисление 2 3 3 2 8 4 2" xfId="13244"/>
    <cellStyle name="Вычисление 2 3 3 2 8 5" xfId="6693"/>
    <cellStyle name="Вычисление 2 3 3 2 8 5 2" xfId="15617"/>
    <cellStyle name="Вычисление 2 3 3 2 8 6" xfId="8371"/>
    <cellStyle name="Вычисление 2 3 3 2 8 6 2" xfId="17295"/>
    <cellStyle name="Вычисление 2 3 3 2 8 7" xfId="10839"/>
    <cellStyle name="Вычисление 2 3 3 2 8 8" xfId="19692"/>
    <cellStyle name="Вычисление 2 3 3 2 9" xfId="1965"/>
    <cellStyle name="Вычисление 2 3 3 2 9 2" xfId="2841"/>
    <cellStyle name="Вычисление 2 3 3 2 9 2 2" xfId="3711"/>
    <cellStyle name="Вычисление 2 3 3 2 9 2 2 2" xfId="12651"/>
    <cellStyle name="Вычисление 2 3 3 2 9 2 3" xfId="5953"/>
    <cellStyle name="Вычисление 2 3 3 2 9 2 3 2" xfId="14877"/>
    <cellStyle name="Вычисление 2 3 3 2 9 2 4" xfId="7631"/>
    <cellStyle name="Вычисление 2 3 3 2 9 2 4 2" xfId="16555"/>
    <cellStyle name="Вычисление 2 3 3 2 9 2 5" xfId="9308"/>
    <cellStyle name="Вычисление 2 3 3 2 9 2 5 2" xfId="18232"/>
    <cellStyle name="Вычисление 2 3 3 2 9 2 6" xfId="11786"/>
    <cellStyle name="Вычисление 2 3 3 2 9 2 7" xfId="10399"/>
    <cellStyle name="Вычисление 2 3 3 2 9 3" xfId="5178"/>
    <cellStyle name="Вычисление 2 3 3 2 9 3 2" xfId="14102"/>
    <cellStyle name="Вычисление 2 3 3 2 9 4" xfId="3996"/>
    <cellStyle name="Вычисление 2 3 3 2 9 4 2" xfId="12936"/>
    <cellStyle name="Вычисление 2 3 3 2 9 5" xfId="6770"/>
    <cellStyle name="Вычисление 2 3 3 2 9 5 2" xfId="15694"/>
    <cellStyle name="Вычисление 2 3 3 2 9 6" xfId="8448"/>
    <cellStyle name="Вычисление 2 3 3 2 9 6 2" xfId="17372"/>
    <cellStyle name="Вычисление 2 3 3 2 9 7" xfId="10916"/>
    <cellStyle name="Вычисление 2 3 3 2 9 8" xfId="10007"/>
    <cellStyle name="Вычисление 2 3 4" xfId="819"/>
    <cellStyle name="Вычисление 2 3 4 2" xfId="1215"/>
    <cellStyle name="Вычисление 2 3 4 2 10" xfId="2008"/>
    <cellStyle name="Вычисление 2 3 4 2 10 2" xfId="2884"/>
    <cellStyle name="Вычисление 2 3 4 2 10 2 2" xfId="4820"/>
    <cellStyle name="Вычисление 2 3 4 2 10 2 2 2" xfId="13750"/>
    <cellStyle name="Вычисление 2 3 4 2 10 2 3" xfId="5996"/>
    <cellStyle name="Вычисление 2 3 4 2 10 2 3 2" xfId="14920"/>
    <cellStyle name="Вычисление 2 3 4 2 10 2 4" xfId="7674"/>
    <cellStyle name="Вычисление 2 3 4 2 10 2 4 2" xfId="16598"/>
    <cellStyle name="Вычисление 2 3 4 2 10 2 5" xfId="9351"/>
    <cellStyle name="Вычисление 2 3 4 2 10 2 5 2" xfId="18275"/>
    <cellStyle name="Вычисление 2 3 4 2 10 2 6" xfId="11829"/>
    <cellStyle name="Вычисление 2 3 4 2 10 2 7" xfId="10268"/>
    <cellStyle name="Вычисление 2 3 4 2 10 3" xfId="3790"/>
    <cellStyle name="Вычисление 2 3 4 2 10 3 2" xfId="12730"/>
    <cellStyle name="Вычисление 2 3 4 2 10 4" xfId="3932"/>
    <cellStyle name="Вычисление 2 3 4 2 10 4 2" xfId="12872"/>
    <cellStyle name="Вычисление 2 3 4 2 10 5" xfId="6813"/>
    <cellStyle name="Вычисление 2 3 4 2 10 5 2" xfId="15737"/>
    <cellStyle name="Вычисление 2 3 4 2 10 6" xfId="8491"/>
    <cellStyle name="Вычисление 2 3 4 2 10 6 2" xfId="17415"/>
    <cellStyle name="Вычисление 2 3 4 2 10 7" xfId="10959"/>
    <cellStyle name="Вычисление 2 3 4 2 10 8" xfId="19485"/>
    <cellStyle name="Вычисление 2 3 4 2 11" xfId="2048"/>
    <cellStyle name="Вычисление 2 3 4 2 11 2" xfId="2924"/>
    <cellStyle name="Вычисление 2 3 4 2 11 2 2" xfId="4934"/>
    <cellStyle name="Вычисление 2 3 4 2 11 2 2 2" xfId="13862"/>
    <cellStyle name="Вычисление 2 3 4 2 11 2 3" xfId="6036"/>
    <cellStyle name="Вычисление 2 3 4 2 11 2 3 2" xfId="14960"/>
    <cellStyle name="Вычисление 2 3 4 2 11 2 4" xfId="7714"/>
    <cellStyle name="Вычисление 2 3 4 2 11 2 4 2" xfId="16638"/>
    <cellStyle name="Вычисление 2 3 4 2 11 2 5" xfId="9391"/>
    <cellStyle name="Вычисление 2 3 4 2 11 2 5 2" xfId="18315"/>
    <cellStyle name="Вычисление 2 3 4 2 11 2 6" xfId="11869"/>
    <cellStyle name="Вычисление 2 3 4 2 11 2 7" xfId="9904"/>
    <cellStyle name="Вычисление 2 3 4 2 11 3" xfId="3375"/>
    <cellStyle name="Вычисление 2 3 4 2 11 3 2" xfId="12319"/>
    <cellStyle name="Вычисление 2 3 4 2 11 4" xfId="4162"/>
    <cellStyle name="Вычисление 2 3 4 2 11 4 2" xfId="13101"/>
    <cellStyle name="Вычисление 2 3 4 2 11 5" xfId="6853"/>
    <cellStyle name="Вычисление 2 3 4 2 11 5 2" xfId="15777"/>
    <cellStyle name="Вычисление 2 3 4 2 11 6" xfId="8531"/>
    <cellStyle name="Вычисление 2 3 4 2 11 6 2" xfId="17455"/>
    <cellStyle name="Вычисление 2 3 4 2 11 7" xfId="10999"/>
    <cellStyle name="Вычисление 2 3 4 2 11 8" xfId="19579"/>
    <cellStyle name="Вычисление 2 3 4 2 12" xfId="2374"/>
    <cellStyle name="Вычисление 2 3 4 2 12 2" xfId="3236"/>
    <cellStyle name="Вычисление 2 3 4 2 12 2 2" xfId="4683"/>
    <cellStyle name="Вычисление 2 3 4 2 12 2 2 2" xfId="13616"/>
    <cellStyle name="Вычисление 2 3 4 2 12 2 3" xfId="6348"/>
    <cellStyle name="Вычисление 2 3 4 2 12 2 3 2" xfId="15272"/>
    <cellStyle name="Вычисление 2 3 4 2 12 2 4" xfId="8026"/>
    <cellStyle name="Вычисление 2 3 4 2 12 2 4 2" xfId="16950"/>
    <cellStyle name="Вычисление 2 3 4 2 12 2 5" xfId="9703"/>
    <cellStyle name="Вычисление 2 3 4 2 12 2 5 2" xfId="18627"/>
    <cellStyle name="Вычисление 2 3 4 2 12 2 6" xfId="12181"/>
    <cellStyle name="Вычисление 2 3 4 2 12 2 7" xfId="18758"/>
    <cellStyle name="Вычисление 2 3 4 2 12 3" xfId="3883"/>
    <cellStyle name="Вычисление 2 3 4 2 12 3 2" xfId="12823"/>
    <cellStyle name="Вычисление 2 3 4 2 12 4" xfId="5488"/>
    <cellStyle name="Вычисление 2 3 4 2 12 4 2" xfId="14412"/>
    <cellStyle name="Вычисление 2 3 4 2 12 5" xfId="7166"/>
    <cellStyle name="Вычисление 2 3 4 2 12 5 2" xfId="16090"/>
    <cellStyle name="Вычисление 2 3 4 2 12 6" xfId="8843"/>
    <cellStyle name="Вычисление 2 3 4 2 12 6 2" xfId="17767"/>
    <cellStyle name="Вычисление 2 3 4 2 12 7" xfId="11320"/>
    <cellStyle name="Вычисление 2 3 4 2 12 8" xfId="19614"/>
    <cellStyle name="Вычисление 2 3 4 2 13" xfId="2403"/>
    <cellStyle name="Вычисление 2 3 4 2 13 2" xfId="3263"/>
    <cellStyle name="Вычисление 2 3 4 2 13 2 2" xfId="3719"/>
    <cellStyle name="Вычисление 2 3 4 2 13 2 2 2" xfId="12659"/>
    <cellStyle name="Вычисление 2 3 4 2 13 2 3" xfId="6375"/>
    <cellStyle name="Вычисление 2 3 4 2 13 2 3 2" xfId="15299"/>
    <cellStyle name="Вычисление 2 3 4 2 13 2 4" xfId="8053"/>
    <cellStyle name="Вычисление 2 3 4 2 13 2 4 2" xfId="16977"/>
    <cellStyle name="Вычисление 2 3 4 2 13 2 5" xfId="9730"/>
    <cellStyle name="Вычисление 2 3 4 2 13 2 5 2" xfId="18654"/>
    <cellStyle name="Вычисление 2 3 4 2 13 2 6" xfId="12208"/>
    <cellStyle name="Вычисление 2 3 4 2 13 2 7" xfId="10310"/>
    <cellStyle name="Вычисление 2 3 4 2 13 3" xfId="4197"/>
    <cellStyle name="Вычисление 2 3 4 2 13 3 2" xfId="13136"/>
    <cellStyle name="Вычисление 2 3 4 2 13 4" xfId="5515"/>
    <cellStyle name="Вычисление 2 3 4 2 13 4 2" xfId="14439"/>
    <cellStyle name="Вычисление 2 3 4 2 13 5" xfId="7193"/>
    <cellStyle name="Вычисление 2 3 4 2 13 5 2" xfId="16117"/>
    <cellStyle name="Вычисление 2 3 4 2 13 6" xfId="8870"/>
    <cellStyle name="Вычисление 2 3 4 2 13 6 2" xfId="17794"/>
    <cellStyle name="Вычисление 2 3 4 2 13 7" xfId="11348"/>
    <cellStyle name="Вычисление 2 3 4 2 13 8" xfId="18898"/>
    <cellStyle name="Вычисление 2 3 4 2 14" xfId="2483"/>
    <cellStyle name="Вычисление 2 3 4 2 14 2" xfId="3314"/>
    <cellStyle name="Вычисление 2 3 4 2 14 2 2" xfId="5192"/>
    <cellStyle name="Вычисление 2 3 4 2 14 2 2 2" xfId="14116"/>
    <cellStyle name="Вычисление 2 3 4 2 14 2 3" xfId="6426"/>
    <cellStyle name="Вычисление 2 3 4 2 14 2 3 2" xfId="15350"/>
    <cellStyle name="Вычисление 2 3 4 2 14 2 4" xfId="8104"/>
    <cellStyle name="Вычисление 2 3 4 2 14 2 4 2" xfId="17028"/>
    <cellStyle name="Вычисление 2 3 4 2 14 2 5" xfId="9781"/>
    <cellStyle name="Вычисление 2 3 4 2 14 2 5 2" xfId="18705"/>
    <cellStyle name="Вычисление 2 3 4 2 14 2 6" xfId="12259"/>
    <cellStyle name="Вычисление 2 3 4 2 14 2 7" xfId="19717"/>
    <cellStyle name="Вычисление 2 3 4 2 14 3" xfId="3636"/>
    <cellStyle name="Вычисление 2 3 4 2 14 3 2" xfId="12577"/>
    <cellStyle name="Вычисление 2 3 4 2 14 4" xfId="5595"/>
    <cellStyle name="Вычисление 2 3 4 2 14 4 2" xfId="14519"/>
    <cellStyle name="Вычисление 2 3 4 2 14 5" xfId="7273"/>
    <cellStyle name="Вычисление 2 3 4 2 14 5 2" xfId="16197"/>
    <cellStyle name="Вычисление 2 3 4 2 14 6" xfId="8950"/>
    <cellStyle name="Вычисление 2 3 4 2 14 6 2" xfId="17874"/>
    <cellStyle name="Вычисление 2 3 4 2 14 7" xfId="11428"/>
    <cellStyle name="Вычисление 2 3 4 2 14 8" xfId="19200"/>
    <cellStyle name="Вычисление 2 3 4 2 15" xfId="2445"/>
    <cellStyle name="Вычисление 2 3 4 2 15 2" xfId="3849"/>
    <cellStyle name="Вычисление 2 3 4 2 15 2 2" xfId="12789"/>
    <cellStyle name="Вычисление 2 3 4 2 15 3" xfId="5557"/>
    <cellStyle name="Вычисление 2 3 4 2 15 3 2" xfId="14481"/>
    <cellStyle name="Вычисление 2 3 4 2 15 4" xfId="7235"/>
    <cellStyle name="Вычисление 2 3 4 2 15 4 2" xfId="16159"/>
    <cellStyle name="Вычисление 2 3 4 2 15 5" xfId="8912"/>
    <cellStyle name="Вычисление 2 3 4 2 15 5 2" xfId="17836"/>
    <cellStyle name="Вычисление 2 3 4 2 15 6" xfId="11390"/>
    <cellStyle name="Вычисление 2 3 4 2 15 7" xfId="19173"/>
    <cellStyle name="Вычисление 2 3 4 2 16" xfId="3357"/>
    <cellStyle name="Вычисление 2 3 4 2 16 2" xfId="12302"/>
    <cellStyle name="Вычисление 2 3 4 2 17" xfId="3709"/>
    <cellStyle name="Вычисление 2 3 4 2 17 2" xfId="12649"/>
    <cellStyle name="Вычисление 2 3 4 2 18" xfId="3520"/>
    <cellStyle name="Вычисление 2 3 4 2 18 2" xfId="12462"/>
    <cellStyle name="Вычисление 2 3 4 2 19" xfId="3925"/>
    <cellStyle name="Вычисление 2 3 4 2 19 2" xfId="12865"/>
    <cellStyle name="Вычисление 2 3 4 2 2" xfId="1755"/>
    <cellStyle name="Вычисление 2 3 4 2 2 10" xfId="10706"/>
    <cellStyle name="Вычисление 2 3 4 2 2 11" xfId="19417"/>
    <cellStyle name="Вычисление 2 3 4 2 2 2" xfId="2123"/>
    <cellStyle name="Вычисление 2 3 4 2 2 2 2" xfId="2999"/>
    <cellStyle name="Вычисление 2 3 4 2 2 2 2 2" xfId="4005"/>
    <cellStyle name="Вычисление 2 3 4 2 2 2 2 2 2" xfId="12945"/>
    <cellStyle name="Вычисление 2 3 4 2 2 2 2 3" xfId="6111"/>
    <cellStyle name="Вычисление 2 3 4 2 2 2 2 3 2" xfId="15035"/>
    <cellStyle name="Вычисление 2 3 4 2 2 2 2 4" xfId="7789"/>
    <cellStyle name="Вычисление 2 3 4 2 2 2 2 4 2" xfId="16713"/>
    <cellStyle name="Вычисление 2 3 4 2 2 2 2 5" xfId="9466"/>
    <cellStyle name="Вычисление 2 3 4 2 2 2 2 5 2" xfId="18390"/>
    <cellStyle name="Вычисление 2 3 4 2 2 2 2 6" xfId="11944"/>
    <cellStyle name="Вычисление 2 3 4 2 2 2 2 7" xfId="9930"/>
    <cellStyle name="Вычисление 2 3 4 2 2 2 3" xfId="4479"/>
    <cellStyle name="Вычисление 2 3 4 2 2 2 3 2" xfId="13415"/>
    <cellStyle name="Вычисление 2 3 4 2 2 2 4" xfId="5249"/>
    <cellStyle name="Вычисление 2 3 4 2 2 2 4 2" xfId="14173"/>
    <cellStyle name="Вычисление 2 3 4 2 2 2 5" xfId="6928"/>
    <cellStyle name="Вычисление 2 3 4 2 2 2 5 2" xfId="15852"/>
    <cellStyle name="Вычисление 2 3 4 2 2 2 6" xfId="8606"/>
    <cellStyle name="Вычисление 2 3 4 2 2 2 6 2" xfId="17530"/>
    <cellStyle name="Вычисление 2 3 4 2 2 2 7" xfId="11074"/>
    <cellStyle name="Вычисление 2 3 4 2 2 2 8" xfId="19617"/>
    <cellStyle name="Вычисление 2 3 4 2 2 3" xfId="2209"/>
    <cellStyle name="Вычисление 2 3 4 2 2 3 2" xfId="3085"/>
    <cellStyle name="Вычисление 2 3 4 2 2 3 2 2" xfId="3764"/>
    <cellStyle name="Вычисление 2 3 4 2 2 3 2 2 2" xfId="12704"/>
    <cellStyle name="Вычисление 2 3 4 2 2 3 2 3" xfId="6197"/>
    <cellStyle name="Вычисление 2 3 4 2 2 3 2 3 2" xfId="15121"/>
    <cellStyle name="Вычисление 2 3 4 2 2 3 2 4" xfId="7875"/>
    <cellStyle name="Вычисление 2 3 4 2 2 3 2 4 2" xfId="16799"/>
    <cellStyle name="Вычисление 2 3 4 2 2 3 2 5" xfId="9552"/>
    <cellStyle name="Вычисление 2 3 4 2 2 3 2 5 2" xfId="18476"/>
    <cellStyle name="Вычисление 2 3 4 2 2 3 2 6" xfId="12030"/>
    <cellStyle name="Вычисление 2 3 4 2 2 3 2 7" xfId="9920"/>
    <cellStyle name="Вычисление 2 3 4 2 2 3 3" xfId="3529"/>
    <cellStyle name="Вычисление 2 3 4 2 2 3 3 2" xfId="12471"/>
    <cellStyle name="Вычисление 2 3 4 2 2 3 4" xfId="5335"/>
    <cellStyle name="Вычисление 2 3 4 2 2 3 4 2" xfId="14259"/>
    <cellStyle name="Вычисление 2 3 4 2 2 3 5" xfId="7014"/>
    <cellStyle name="Вычисление 2 3 4 2 2 3 5 2" xfId="15938"/>
    <cellStyle name="Вычисление 2 3 4 2 2 3 6" xfId="8692"/>
    <cellStyle name="Вычисление 2 3 4 2 2 3 6 2" xfId="17616"/>
    <cellStyle name="Вычисление 2 3 4 2 2 3 7" xfId="11160"/>
    <cellStyle name="Вычисление 2 3 4 2 2 3 8" xfId="18934"/>
    <cellStyle name="Вычисление 2 3 4 2 2 4" xfId="2295"/>
    <cellStyle name="Вычисление 2 3 4 2 2 4 2" xfId="3171"/>
    <cellStyle name="Вычисление 2 3 4 2 2 4 2 2" xfId="4048"/>
    <cellStyle name="Вычисление 2 3 4 2 2 4 2 2 2" xfId="12988"/>
    <cellStyle name="Вычисление 2 3 4 2 2 4 2 3" xfId="6283"/>
    <cellStyle name="Вычисление 2 3 4 2 2 4 2 3 2" xfId="15207"/>
    <cellStyle name="Вычисление 2 3 4 2 2 4 2 4" xfId="7961"/>
    <cellStyle name="Вычисление 2 3 4 2 2 4 2 4 2" xfId="16885"/>
    <cellStyle name="Вычисление 2 3 4 2 2 4 2 5" xfId="9638"/>
    <cellStyle name="Вычисление 2 3 4 2 2 4 2 5 2" xfId="18562"/>
    <cellStyle name="Вычисление 2 3 4 2 2 4 2 6" xfId="12116"/>
    <cellStyle name="Вычисление 2 3 4 2 2 4 2 7" xfId="10044"/>
    <cellStyle name="Вычисление 2 3 4 2 2 4 3" xfId="4436"/>
    <cellStyle name="Вычисление 2 3 4 2 2 4 3 2" xfId="13374"/>
    <cellStyle name="Вычисление 2 3 4 2 2 4 4" xfId="5421"/>
    <cellStyle name="Вычисление 2 3 4 2 2 4 4 2" xfId="14345"/>
    <cellStyle name="Вычисление 2 3 4 2 2 4 5" xfId="7100"/>
    <cellStyle name="Вычисление 2 3 4 2 2 4 5 2" xfId="16024"/>
    <cellStyle name="Вычисление 2 3 4 2 2 4 6" xfId="8778"/>
    <cellStyle name="Вычисление 2 3 4 2 2 4 6 2" xfId="17702"/>
    <cellStyle name="Вычисление 2 3 4 2 2 4 7" xfId="11246"/>
    <cellStyle name="Вычисление 2 3 4 2 2 4 8" xfId="19204"/>
    <cellStyle name="Вычисление 2 3 4 2 2 5" xfId="2631"/>
    <cellStyle name="Вычисление 2 3 4 2 2 5 2" xfId="4010"/>
    <cellStyle name="Вычисление 2 3 4 2 2 5 2 2" xfId="12950"/>
    <cellStyle name="Вычисление 2 3 4 2 2 5 3" xfId="5743"/>
    <cellStyle name="Вычисление 2 3 4 2 2 5 3 2" xfId="14667"/>
    <cellStyle name="Вычисление 2 3 4 2 2 5 4" xfId="7421"/>
    <cellStyle name="Вычисление 2 3 4 2 2 5 4 2" xfId="16345"/>
    <cellStyle name="Вычисление 2 3 4 2 2 5 5" xfId="9098"/>
    <cellStyle name="Вычисление 2 3 4 2 2 5 5 2" xfId="18022"/>
    <cellStyle name="Вычисление 2 3 4 2 2 5 6" xfId="11576"/>
    <cellStyle name="Вычисление 2 3 4 2 2 5 7" xfId="18803"/>
    <cellStyle name="Вычисление 2 3 4 2 2 6" xfId="4862"/>
    <cellStyle name="Вычисление 2 3 4 2 2 6 2" xfId="13790"/>
    <cellStyle name="Вычисление 2 3 4 2 2 7" xfId="3434"/>
    <cellStyle name="Вычисление 2 3 4 2 2 7 2" xfId="12378"/>
    <cellStyle name="Вычисление 2 3 4 2 2 8" xfId="6560"/>
    <cellStyle name="Вычисление 2 3 4 2 2 8 2" xfId="15484"/>
    <cellStyle name="Вычисление 2 3 4 2 2 9" xfId="8238"/>
    <cellStyle name="Вычисление 2 3 4 2 2 9 2" xfId="17162"/>
    <cellStyle name="Вычисление 2 3 4 2 20" xfId="9824"/>
    <cellStyle name="Вычисление 2 3 4 2 20 2" xfId="18748"/>
    <cellStyle name="Вычисление 2 3 4 2 21" xfId="10380"/>
    <cellStyle name="Вычисление 2 3 4 2 22" xfId="19022"/>
    <cellStyle name="Вычисление 2 3 4 2 3" xfId="1770"/>
    <cellStyle name="Вычисление 2 3 4 2 3 10" xfId="10721"/>
    <cellStyle name="Вычисление 2 3 4 2 3 11" xfId="19599"/>
    <cellStyle name="Вычисление 2 3 4 2 3 2" xfId="2118"/>
    <cellStyle name="Вычисление 2 3 4 2 3 2 2" xfId="2994"/>
    <cellStyle name="Вычисление 2 3 4 2 3 2 2 2" xfId="3426"/>
    <cellStyle name="Вычисление 2 3 4 2 3 2 2 2 2" xfId="12370"/>
    <cellStyle name="Вычисление 2 3 4 2 3 2 2 3" xfId="6106"/>
    <cellStyle name="Вычисление 2 3 4 2 3 2 2 3 2" xfId="15030"/>
    <cellStyle name="Вычисление 2 3 4 2 3 2 2 4" xfId="7784"/>
    <cellStyle name="Вычисление 2 3 4 2 3 2 2 4 2" xfId="16708"/>
    <cellStyle name="Вычисление 2 3 4 2 3 2 2 5" xfId="9461"/>
    <cellStyle name="Вычисление 2 3 4 2 3 2 2 5 2" xfId="18385"/>
    <cellStyle name="Вычисление 2 3 4 2 3 2 2 6" xfId="11939"/>
    <cellStyle name="Вычисление 2 3 4 2 3 2 2 7" xfId="10395"/>
    <cellStyle name="Вычисление 2 3 4 2 3 2 3" xfId="3873"/>
    <cellStyle name="Вычисление 2 3 4 2 3 2 3 2" xfId="12813"/>
    <cellStyle name="Вычисление 2 3 4 2 3 2 4" xfId="5244"/>
    <cellStyle name="Вычисление 2 3 4 2 3 2 4 2" xfId="14168"/>
    <cellStyle name="Вычисление 2 3 4 2 3 2 5" xfId="6923"/>
    <cellStyle name="Вычисление 2 3 4 2 3 2 5 2" xfId="15847"/>
    <cellStyle name="Вычисление 2 3 4 2 3 2 6" xfId="8601"/>
    <cellStyle name="Вычисление 2 3 4 2 3 2 6 2" xfId="17525"/>
    <cellStyle name="Вычисление 2 3 4 2 3 2 7" xfId="11069"/>
    <cellStyle name="Вычисление 2 3 4 2 3 2 8" xfId="19131"/>
    <cellStyle name="Вычисление 2 3 4 2 3 3" xfId="2204"/>
    <cellStyle name="Вычисление 2 3 4 2 3 3 2" xfId="3080"/>
    <cellStyle name="Вычисление 2 3 4 2 3 3 2 2" xfId="4402"/>
    <cellStyle name="Вычисление 2 3 4 2 3 3 2 2 2" xfId="13340"/>
    <cellStyle name="Вычисление 2 3 4 2 3 3 2 3" xfId="6192"/>
    <cellStyle name="Вычисление 2 3 4 2 3 3 2 3 2" xfId="15116"/>
    <cellStyle name="Вычисление 2 3 4 2 3 3 2 4" xfId="7870"/>
    <cellStyle name="Вычисление 2 3 4 2 3 3 2 4 2" xfId="16794"/>
    <cellStyle name="Вычисление 2 3 4 2 3 3 2 5" xfId="9547"/>
    <cellStyle name="Вычисление 2 3 4 2 3 3 2 5 2" xfId="18471"/>
    <cellStyle name="Вычисление 2 3 4 2 3 3 2 6" xfId="12025"/>
    <cellStyle name="Вычисление 2 3 4 2 3 3 2 7" xfId="9903"/>
    <cellStyle name="Вычисление 2 3 4 2 3 3 3" xfId="4545"/>
    <cellStyle name="Вычисление 2 3 4 2 3 3 3 2" xfId="13480"/>
    <cellStyle name="Вычисление 2 3 4 2 3 3 4" xfId="5330"/>
    <cellStyle name="Вычисление 2 3 4 2 3 3 4 2" xfId="14254"/>
    <cellStyle name="Вычисление 2 3 4 2 3 3 5" xfId="7009"/>
    <cellStyle name="Вычисление 2 3 4 2 3 3 5 2" xfId="15933"/>
    <cellStyle name="Вычисление 2 3 4 2 3 3 6" xfId="8687"/>
    <cellStyle name="Вычисление 2 3 4 2 3 3 6 2" xfId="17611"/>
    <cellStyle name="Вычисление 2 3 4 2 3 3 7" xfId="11155"/>
    <cellStyle name="Вычисление 2 3 4 2 3 3 8" xfId="9937"/>
    <cellStyle name="Вычисление 2 3 4 2 3 4" xfId="2290"/>
    <cellStyle name="Вычисление 2 3 4 2 3 4 2" xfId="3166"/>
    <cellStyle name="Вычисление 2 3 4 2 3 4 2 2" xfId="3637"/>
    <cellStyle name="Вычисление 2 3 4 2 3 4 2 2 2" xfId="12578"/>
    <cellStyle name="Вычисление 2 3 4 2 3 4 2 3" xfId="6278"/>
    <cellStyle name="Вычисление 2 3 4 2 3 4 2 3 2" xfId="15202"/>
    <cellStyle name="Вычисление 2 3 4 2 3 4 2 4" xfId="7956"/>
    <cellStyle name="Вычисление 2 3 4 2 3 4 2 4 2" xfId="16880"/>
    <cellStyle name="Вычисление 2 3 4 2 3 4 2 5" xfId="9633"/>
    <cellStyle name="Вычисление 2 3 4 2 3 4 2 5 2" xfId="18557"/>
    <cellStyle name="Вычисление 2 3 4 2 3 4 2 6" xfId="12111"/>
    <cellStyle name="Вычисление 2 3 4 2 3 4 2 7" xfId="18781"/>
    <cellStyle name="Вычисление 2 3 4 2 3 4 3" xfId="4929"/>
    <cellStyle name="Вычисление 2 3 4 2 3 4 3 2" xfId="13857"/>
    <cellStyle name="Вычисление 2 3 4 2 3 4 4" xfId="5416"/>
    <cellStyle name="Вычисление 2 3 4 2 3 4 4 2" xfId="14340"/>
    <cellStyle name="Вычисление 2 3 4 2 3 4 5" xfId="7095"/>
    <cellStyle name="Вычисление 2 3 4 2 3 4 5 2" xfId="16019"/>
    <cellStyle name="Вычисление 2 3 4 2 3 4 6" xfId="8773"/>
    <cellStyle name="Вычисление 2 3 4 2 3 4 6 2" xfId="17697"/>
    <cellStyle name="Вычисление 2 3 4 2 3 4 7" xfId="11241"/>
    <cellStyle name="Вычисление 2 3 4 2 3 4 8" xfId="19683"/>
    <cellStyle name="Вычисление 2 3 4 2 3 5" xfId="2646"/>
    <cellStyle name="Вычисление 2 3 4 2 3 5 2" xfId="4798"/>
    <cellStyle name="Вычисление 2 3 4 2 3 5 2 2" xfId="13728"/>
    <cellStyle name="Вычисление 2 3 4 2 3 5 3" xfId="5758"/>
    <cellStyle name="Вычисление 2 3 4 2 3 5 3 2" xfId="14682"/>
    <cellStyle name="Вычисление 2 3 4 2 3 5 4" xfId="7436"/>
    <cellStyle name="Вычисление 2 3 4 2 3 5 4 2" xfId="16360"/>
    <cellStyle name="Вычисление 2 3 4 2 3 5 5" xfId="9113"/>
    <cellStyle name="Вычисление 2 3 4 2 3 5 5 2" xfId="18037"/>
    <cellStyle name="Вычисление 2 3 4 2 3 5 6" xfId="11591"/>
    <cellStyle name="Вычисление 2 3 4 2 3 5 7" xfId="9982"/>
    <cellStyle name="Вычисление 2 3 4 2 3 6" xfId="4450"/>
    <cellStyle name="Вычисление 2 3 4 2 3 6 2" xfId="13387"/>
    <cellStyle name="Вычисление 2 3 4 2 3 7" xfId="3409"/>
    <cellStyle name="Вычисление 2 3 4 2 3 7 2" xfId="12353"/>
    <cellStyle name="Вычисление 2 3 4 2 3 8" xfId="6575"/>
    <cellStyle name="Вычисление 2 3 4 2 3 8 2" xfId="15499"/>
    <cellStyle name="Вычисление 2 3 4 2 3 9" xfId="8253"/>
    <cellStyle name="Вычисление 2 3 4 2 3 9 2" xfId="17177"/>
    <cellStyle name="Вычисление 2 3 4 2 4" xfId="1793"/>
    <cellStyle name="Вычисление 2 3 4 2 4 2" xfId="2669"/>
    <cellStyle name="Вычисление 2 3 4 2 4 2 2" xfId="5027"/>
    <cellStyle name="Вычисление 2 3 4 2 4 2 2 2" xfId="13954"/>
    <cellStyle name="Вычисление 2 3 4 2 4 2 3" xfId="5781"/>
    <cellStyle name="Вычисление 2 3 4 2 4 2 3 2" xfId="14705"/>
    <cellStyle name="Вычисление 2 3 4 2 4 2 4" xfId="7459"/>
    <cellStyle name="Вычисление 2 3 4 2 4 2 4 2" xfId="16383"/>
    <cellStyle name="Вычисление 2 3 4 2 4 2 5" xfId="9136"/>
    <cellStyle name="Вычисление 2 3 4 2 4 2 5 2" xfId="18060"/>
    <cellStyle name="Вычисление 2 3 4 2 4 2 6" xfId="11614"/>
    <cellStyle name="Вычисление 2 3 4 2 4 2 7" xfId="9977"/>
    <cellStyle name="Вычисление 2 3 4 2 4 3" xfId="3856"/>
    <cellStyle name="Вычисление 2 3 4 2 4 3 2" xfId="12796"/>
    <cellStyle name="Вычисление 2 3 4 2 4 4" xfId="4843"/>
    <cellStyle name="Вычисление 2 3 4 2 4 4 2" xfId="13771"/>
    <cellStyle name="Вычисление 2 3 4 2 4 5" xfId="6598"/>
    <cellStyle name="Вычисление 2 3 4 2 4 5 2" xfId="15522"/>
    <cellStyle name="Вычисление 2 3 4 2 4 6" xfId="8276"/>
    <cellStyle name="Вычисление 2 3 4 2 4 6 2" xfId="17200"/>
    <cellStyle name="Вычисление 2 3 4 2 4 7" xfId="10744"/>
    <cellStyle name="Вычисление 2 3 4 2 4 8" xfId="18944"/>
    <cellStyle name="Вычисление 2 3 4 2 5" xfId="1758"/>
    <cellStyle name="Вычисление 2 3 4 2 5 2" xfId="2634"/>
    <cellStyle name="Вычисление 2 3 4 2 5 2 2" xfId="3959"/>
    <cellStyle name="Вычисление 2 3 4 2 5 2 2 2" xfId="12899"/>
    <cellStyle name="Вычисление 2 3 4 2 5 2 3" xfId="5746"/>
    <cellStyle name="Вычисление 2 3 4 2 5 2 3 2" xfId="14670"/>
    <cellStyle name="Вычисление 2 3 4 2 5 2 4" xfId="7424"/>
    <cellStyle name="Вычисление 2 3 4 2 5 2 4 2" xfId="16348"/>
    <cellStyle name="Вычисление 2 3 4 2 5 2 5" xfId="9101"/>
    <cellStyle name="Вычисление 2 3 4 2 5 2 5 2" xfId="18025"/>
    <cellStyle name="Вычисление 2 3 4 2 5 2 6" xfId="11579"/>
    <cellStyle name="Вычисление 2 3 4 2 5 2 7" xfId="10305"/>
    <cellStyle name="Вычисление 2 3 4 2 5 3" xfId="3460"/>
    <cellStyle name="Вычисление 2 3 4 2 5 3 2" xfId="12404"/>
    <cellStyle name="Вычисление 2 3 4 2 5 4" xfId="3550"/>
    <cellStyle name="Вычисление 2 3 4 2 5 4 2" xfId="12492"/>
    <cellStyle name="Вычисление 2 3 4 2 5 5" xfId="6563"/>
    <cellStyle name="Вычисление 2 3 4 2 5 5 2" xfId="15487"/>
    <cellStyle name="Вычисление 2 3 4 2 5 6" xfId="8241"/>
    <cellStyle name="Вычисление 2 3 4 2 5 6 2" xfId="17165"/>
    <cellStyle name="Вычисление 2 3 4 2 5 7" xfId="10709"/>
    <cellStyle name="Вычисление 2 3 4 2 5 8" xfId="18866"/>
    <cellStyle name="Вычисление 2 3 4 2 6" xfId="1922"/>
    <cellStyle name="Вычисление 2 3 4 2 6 2" xfId="2798"/>
    <cellStyle name="Вычисление 2 3 4 2 6 2 2" xfId="4428"/>
    <cellStyle name="Вычисление 2 3 4 2 6 2 2 2" xfId="13366"/>
    <cellStyle name="Вычисление 2 3 4 2 6 2 3" xfId="5910"/>
    <cellStyle name="Вычисление 2 3 4 2 6 2 3 2" xfId="14834"/>
    <cellStyle name="Вычисление 2 3 4 2 6 2 4" xfId="7588"/>
    <cellStyle name="Вычисление 2 3 4 2 6 2 4 2" xfId="16512"/>
    <cellStyle name="Вычисление 2 3 4 2 6 2 5" xfId="9265"/>
    <cellStyle name="Вычисление 2 3 4 2 6 2 5 2" xfId="18189"/>
    <cellStyle name="Вычисление 2 3 4 2 6 2 6" xfId="11743"/>
    <cellStyle name="Вычисление 2 3 4 2 6 2 7" xfId="10170"/>
    <cellStyle name="Вычисление 2 3 4 2 6 3" xfId="5090"/>
    <cellStyle name="Вычисление 2 3 4 2 6 3 2" xfId="14017"/>
    <cellStyle name="Вычисление 2 3 4 2 6 4" xfId="4484"/>
    <cellStyle name="Вычисление 2 3 4 2 6 4 2" xfId="13420"/>
    <cellStyle name="Вычисление 2 3 4 2 6 5" xfId="6727"/>
    <cellStyle name="Вычисление 2 3 4 2 6 5 2" xfId="15651"/>
    <cellStyle name="Вычисление 2 3 4 2 6 6" xfId="8405"/>
    <cellStyle name="Вычисление 2 3 4 2 6 6 2" xfId="17329"/>
    <cellStyle name="Вычисление 2 3 4 2 6 7" xfId="10873"/>
    <cellStyle name="Вычисление 2 3 4 2 6 8" xfId="19167"/>
    <cellStyle name="Вычисление 2 3 4 2 7" xfId="1892"/>
    <cellStyle name="Вычисление 2 3 4 2 7 2" xfId="2768"/>
    <cellStyle name="Вычисление 2 3 4 2 7 2 2" xfId="4620"/>
    <cellStyle name="Вычисление 2 3 4 2 7 2 2 2" xfId="13554"/>
    <cellStyle name="Вычисление 2 3 4 2 7 2 3" xfId="5880"/>
    <cellStyle name="Вычисление 2 3 4 2 7 2 3 2" xfId="14804"/>
    <cellStyle name="Вычисление 2 3 4 2 7 2 4" xfId="7558"/>
    <cellStyle name="Вычисление 2 3 4 2 7 2 4 2" xfId="16482"/>
    <cellStyle name="Вычисление 2 3 4 2 7 2 5" xfId="9235"/>
    <cellStyle name="Вычисление 2 3 4 2 7 2 5 2" xfId="18159"/>
    <cellStyle name="Вычисление 2 3 4 2 7 2 6" xfId="11713"/>
    <cellStyle name="Вычисление 2 3 4 2 7 2 7" xfId="10258"/>
    <cellStyle name="Вычисление 2 3 4 2 7 3" xfId="3468"/>
    <cellStyle name="Вычисление 2 3 4 2 7 3 2" xfId="12412"/>
    <cellStyle name="Вычисление 2 3 4 2 7 4" xfId="5006"/>
    <cellStyle name="Вычисление 2 3 4 2 7 4 2" xfId="13933"/>
    <cellStyle name="Вычисление 2 3 4 2 7 5" xfId="6697"/>
    <cellStyle name="Вычисление 2 3 4 2 7 5 2" xfId="15621"/>
    <cellStyle name="Вычисление 2 3 4 2 7 6" xfId="8375"/>
    <cellStyle name="Вычисление 2 3 4 2 7 6 2" xfId="17299"/>
    <cellStyle name="Вычисление 2 3 4 2 7 7" xfId="10843"/>
    <cellStyle name="Вычисление 2 3 4 2 7 8" xfId="19656"/>
    <cellStyle name="Вычисление 2 3 4 2 8" xfId="1915"/>
    <cellStyle name="Вычисление 2 3 4 2 8 2" xfId="2791"/>
    <cellStyle name="Вычисление 2 3 4 2 8 2 2" xfId="4550"/>
    <cellStyle name="Вычисление 2 3 4 2 8 2 2 2" xfId="13485"/>
    <cellStyle name="Вычисление 2 3 4 2 8 2 3" xfId="5903"/>
    <cellStyle name="Вычисление 2 3 4 2 8 2 3 2" xfId="14827"/>
    <cellStyle name="Вычисление 2 3 4 2 8 2 4" xfId="7581"/>
    <cellStyle name="Вычисление 2 3 4 2 8 2 4 2" xfId="16505"/>
    <cellStyle name="Вычисление 2 3 4 2 8 2 5" xfId="9258"/>
    <cellStyle name="Вычисление 2 3 4 2 8 2 5 2" xfId="18182"/>
    <cellStyle name="Вычисление 2 3 4 2 8 2 6" xfId="11736"/>
    <cellStyle name="Вычисление 2 3 4 2 8 2 7" xfId="10477"/>
    <cellStyle name="Вычисление 2 3 4 2 8 3" xfId="3536"/>
    <cellStyle name="Вычисление 2 3 4 2 8 3 2" xfId="12478"/>
    <cellStyle name="Вычисление 2 3 4 2 8 4" xfId="4060"/>
    <cellStyle name="Вычисление 2 3 4 2 8 4 2" xfId="13000"/>
    <cellStyle name="Вычисление 2 3 4 2 8 5" xfId="6720"/>
    <cellStyle name="Вычисление 2 3 4 2 8 5 2" xfId="15644"/>
    <cellStyle name="Вычисление 2 3 4 2 8 6" xfId="8398"/>
    <cellStyle name="Вычисление 2 3 4 2 8 6 2" xfId="17322"/>
    <cellStyle name="Вычисление 2 3 4 2 8 7" xfId="10866"/>
    <cellStyle name="Вычисление 2 3 4 2 8 8" xfId="19556"/>
    <cellStyle name="Вычисление 2 3 4 2 9" xfId="1841"/>
    <cellStyle name="Вычисление 2 3 4 2 9 2" xfId="2717"/>
    <cellStyle name="Вычисление 2 3 4 2 9 2 2" xfId="3549"/>
    <cellStyle name="Вычисление 2 3 4 2 9 2 2 2" xfId="12491"/>
    <cellStyle name="Вычисление 2 3 4 2 9 2 3" xfId="5829"/>
    <cellStyle name="Вычисление 2 3 4 2 9 2 3 2" xfId="14753"/>
    <cellStyle name="Вычисление 2 3 4 2 9 2 4" xfId="7507"/>
    <cellStyle name="Вычисление 2 3 4 2 9 2 4 2" xfId="16431"/>
    <cellStyle name="Вычисление 2 3 4 2 9 2 5" xfId="9184"/>
    <cellStyle name="Вычисление 2 3 4 2 9 2 5 2" xfId="18108"/>
    <cellStyle name="Вычисление 2 3 4 2 9 2 6" xfId="11662"/>
    <cellStyle name="Вычисление 2 3 4 2 9 2 7" xfId="10018"/>
    <cellStyle name="Вычисление 2 3 4 2 9 3" xfId="4807"/>
    <cellStyle name="Вычисление 2 3 4 2 9 3 2" xfId="13737"/>
    <cellStyle name="Вычисление 2 3 4 2 9 4" xfId="4148"/>
    <cellStyle name="Вычисление 2 3 4 2 9 4 2" xfId="13087"/>
    <cellStyle name="Вычисление 2 3 4 2 9 5" xfId="6646"/>
    <cellStyle name="Вычисление 2 3 4 2 9 5 2" xfId="15570"/>
    <cellStyle name="Вычисление 2 3 4 2 9 6" xfId="8324"/>
    <cellStyle name="Вычисление 2 3 4 2 9 6 2" xfId="17248"/>
    <cellStyle name="Вычисление 2 3 4 2 9 7" xfId="10792"/>
    <cellStyle name="Вычисление 2 3 4 2 9 8" xfId="19319"/>
    <cellStyle name="Вычисление 2 3 5" xfId="1646"/>
    <cellStyle name="Вычисление 2 3 5 10" xfId="10597"/>
    <cellStyle name="Вычисление 2 3 5 11" xfId="19019"/>
    <cellStyle name="Вычисление 2 3 5 2" xfId="2069"/>
    <cellStyle name="Вычисление 2 3 5 2 2" xfId="2945"/>
    <cellStyle name="Вычисление 2 3 5 2 2 2" xfId="4866"/>
    <cellStyle name="Вычисление 2 3 5 2 2 2 2" xfId="13794"/>
    <cellStyle name="Вычисление 2 3 5 2 2 3" xfId="6057"/>
    <cellStyle name="Вычисление 2 3 5 2 2 3 2" xfId="14981"/>
    <cellStyle name="Вычисление 2 3 5 2 2 4" xfId="7735"/>
    <cellStyle name="Вычисление 2 3 5 2 2 4 2" xfId="16659"/>
    <cellStyle name="Вычисление 2 3 5 2 2 5" xfId="9412"/>
    <cellStyle name="Вычисление 2 3 5 2 2 5 2" xfId="18336"/>
    <cellStyle name="Вычисление 2 3 5 2 2 6" xfId="11890"/>
    <cellStyle name="Вычисление 2 3 5 2 2 7" xfId="10416"/>
    <cellStyle name="Вычисление 2 3 5 2 3" xfId="4414"/>
    <cellStyle name="Вычисление 2 3 5 2 3 2" xfId="13352"/>
    <cellStyle name="Вычисление 2 3 5 2 4" xfId="5195"/>
    <cellStyle name="Вычисление 2 3 5 2 4 2" xfId="14119"/>
    <cellStyle name="Вычисление 2 3 5 2 5" xfId="6874"/>
    <cellStyle name="Вычисление 2 3 5 2 5 2" xfId="15798"/>
    <cellStyle name="Вычисление 2 3 5 2 6" xfId="8552"/>
    <cellStyle name="Вычисление 2 3 5 2 6 2" xfId="17476"/>
    <cellStyle name="Вычисление 2 3 5 2 7" xfId="11020"/>
    <cellStyle name="Вычисление 2 3 5 2 8" xfId="19298"/>
    <cellStyle name="Вычисление 2 3 5 3" xfId="2155"/>
    <cellStyle name="Вычисление 2 3 5 3 2" xfId="3031"/>
    <cellStyle name="Вычисление 2 3 5 3 2 2" xfId="5036"/>
    <cellStyle name="Вычисление 2 3 5 3 2 2 2" xfId="13963"/>
    <cellStyle name="Вычисление 2 3 5 3 2 3" xfId="6143"/>
    <cellStyle name="Вычисление 2 3 5 3 2 3 2" xfId="15067"/>
    <cellStyle name="Вычисление 2 3 5 3 2 4" xfId="7821"/>
    <cellStyle name="Вычисление 2 3 5 3 2 4 2" xfId="16745"/>
    <cellStyle name="Вычисление 2 3 5 3 2 5" xfId="9498"/>
    <cellStyle name="Вычисление 2 3 5 3 2 5 2" xfId="18422"/>
    <cellStyle name="Вычисление 2 3 5 3 2 6" xfId="11976"/>
    <cellStyle name="Вычисление 2 3 5 3 2 7" xfId="9938"/>
    <cellStyle name="Вычисление 2 3 5 3 3" xfId="3804"/>
    <cellStyle name="Вычисление 2 3 5 3 3 2" xfId="12744"/>
    <cellStyle name="Вычисление 2 3 5 3 4" xfId="5281"/>
    <cellStyle name="Вычисление 2 3 5 3 4 2" xfId="14205"/>
    <cellStyle name="Вычисление 2 3 5 3 5" xfId="6960"/>
    <cellStyle name="Вычисление 2 3 5 3 5 2" xfId="15884"/>
    <cellStyle name="Вычисление 2 3 5 3 6" xfId="8638"/>
    <cellStyle name="Вычисление 2 3 5 3 6 2" xfId="17562"/>
    <cellStyle name="Вычисление 2 3 5 3 7" xfId="11106"/>
    <cellStyle name="Вычисление 2 3 5 3 8" xfId="19089"/>
    <cellStyle name="Вычисление 2 3 5 4" xfId="2241"/>
    <cellStyle name="Вычисление 2 3 5 4 2" xfId="3117"/>
    <cellStyle name="Вычисление 2 3 5 4 2 2" xfId="4312"/>
    <cellStyle name="Вычисление 2 3 5 4 2 2 2" xfId="13251"/>
    <cellStyle name="Вычисление 2 3 5 4 2 3" xfId="6229"/>
    <cellStyle name="Вычисление 2 3 5 4 2 3 2" xfId="15153"/>
    <cellStyle name="Вычисление 2 3 5 4 2 4" xfId="7907"/>
    <cellStyle name="Вычисление 2 3 5 4 2 4 2" xfId="16831"/>
    <cellStyle name="Вычисление 2 3 5 4 2 5" xfId="9584"/>
    <cellStyle name="Вычисление 2 3 5 4 2 5 2" xfId="18508"/>
    <cellStyle name="Вычисление 2 3 5 4 2 6" xfId="12062"/>
    <cellStyle name="Вычисление 2 3 5 4 2 7" xfId="10379"/>
    <cellStyle name="Вычисление 2 3 5 4 3" xfId="3546"/>
    <cellStyle name="Вычисление 2 3 5 4 3 2" xfId="12488"/>
    <cellStyle name="Вычисление 2 3 5 4 4" xfId="5367"/>
    <cellStyle name="Вычисление 2 3 5 4 4 2" xfId="14291"/>
    <cellStyle name="Вычисление 2 3 5 4 5" xfId="7046"/>
    <cellStyle name="Вычисление 2 3 5 4 5 2" xfId="15970"/>
    <cellStyle name="Вычисление 2 3 5 4 6" xfId="8724"/>
    <cellStyle name="Вычисление 2 3 5 4 6 2" xfId="17648"/>
    <cellStyle name="Вычисление 2 3 5 4 7" xfId="11192"/>
    <cellStyle name="Вычисление 2 3 5 4 8" xfId="19476"/>
    <cellStyle name="Вычисление 2 3 5 5" xfId="2522"/>
    <cellStyle name="Вычисление 2 3 5 5 2" xfId="4020"/>
    <cellStyle name="Вычисление 2 3 5 5 2 2" xfId="12960"/>
    <cellStyle name="Вычисление 2 3 5 5 3" xfId="5634"/>
    <cellStyle name="Вычисление 2 3 5 5 3 2" xfId="14558"/>
    <cellStyle name="Вычисление 2 3 5 5 4" xfId="7312"/>
    <cellStyle name="Вычисление 2 3 5 5 4 2" xfId="16236"/>
    <cellStyle name="Вычисление 2 3 5 5 5" xfId="8989"/>
    <cellStyle name="Вычисление 2 3 5 5 5 2" xfId="17913"/>
    <cellStyle name="Вычисление 2 3 5 5 6" xfId="11467"/>
    <cellStyle name="Вычисление 2 3 5 5 7" xfId="19453"/>
    <cellStyle name="Вычисление 2 3 5 6" xfId="3378"/>
    <cellStyle name="Вычисление 2 3 5 6 2" xfId="12322"/>
    <cellStyle name="Вычисление 2 3 5 7" xfId="5010"/>
    <cellStyle name="Вычисление 2 3 5 7 2" xfId="13937"/>
    <cellStyle name="Вычисление 2 3 5 8" xfId="6451"/>
    <cellStyle name="Вычисление 2 3 5 8 2" xfId="15375"/>
    <cellStyle name="Вычисление 2 3 5 9" xfId="8129"/>
    <cellStyle name="Вычисление 2 3 5 9 2" xfId="17053"/>
    <cellStyle name="Вычисление 2 3 6" xfId="1681"/>
    <cellStyle name="Вычисление 2 3 6 10" xfId="10632"/>
    <cellStyle name="Вычисление 2 3 6 11" xfId="19335"/>
    <cellStyle name="Вычисление 2 3 6 2" xfId="2120"/>
    <cellStyle name="Вычисление 2 3 6 2 2" xfId="2996"/>
    <cellStyle name="Вычисление 2 3 6 2 2 2" xfId="3974"/>
    <cellStyle name="Вычисление 2 3 6 2 2 2 2" xfId="12914"/>
    <cellStyle name="Вычисление 2 3 6 2 2 3" xfId="6108"/>
    <cellStyle name="Вычисление 2 3 6 2 2 3 2" xfId="15032"/>
    <cellStyle name="Вычисление 2 3 6 2 2 4" xfId="7786"/>
    <cellStyle name="Вычисление 2 3 6 2 2 4 2" xfId="16710"/>
    <cellStyle name="Вычисление 2 3 6 2 2 5" xfId="9463"/>
    <cellStyle name="Вычисление 2 3 6 2 2 5 2" xfId="18387"/>
    <cellStyle name="Вычисление 2 3 6 2 2 6" xfId="11941"/>
    <cellStyle name="Вычисление 2 3 6 2 2 7" xfId="10551"/>
    <cellStyle name="Вычисление 2 3 6 2 3" xfId="3797"/>
    <cellStyle name="Вычисление 2 3 6 2 3 2" xfId="12737"/>
    <cellStyle name="Вычисление 2 3 6 2 4" xfId="5246"/>
    <cellStyle name="Вычисление 2 3 6 2 4 2" xfId="14170"/>
    <cellStyle name="Вычисление 2 3 6 2 5" xfId="6925"/>
    <cellStyle name="Вычисление 2 3 6 2 5 2" xfId="15849"/>
    <cellStyle name="Вычисление 2 3 6 2 6" xfId="8603"/>
    <cellStyle name="Вычисление 2 3 6 2 6 2" xfId="17527"/>
    <cellStyle name="Вычисление 2 3 6 2 7" xfId="11071"/>
    <cellStyle name="Вычисление 2 3 6 2 8" xfId="19086"/>
    <cellStyle name="Вычисление 2 3 6 3" xfId="2206"/>
    <cellStyle name="Вычисление 2 3 6 3 2" xfId="3082"/>
    <cellStyle name="Вычисление 2 3 6 3 2 2" xfId="4004"/>
    <cellStyle name="Вычисление 2 3 6 3 2 2 2" xfId="12944"/>
    <cellStyle name="Вычисление 2 3 6 3 2 3" xfId="6194"/>
    <cellStyle name="Вычисление 2 3 6 3 2 3 2" xfId="15118"/>
    <cellStyle name="Вычисление 2 3 6 3 2 4" xfId="7872"/>
    <cellStyle name="Вычисление 2 3 6 3 2 4 2" xfId="16796"/>
    <cellStyle name="Вычисление 2 3 6 3 2 5" xfId="9549"/>
    <cellStyle name="Вычисление 2 3 6 3 2 5 2" xfId="18473"/>
    <cellStyle name="Вычисление 2 3 6 3 2 6" xfId="12027"/>
    <cellStyle name="Вычисление 2 3 6 3 2 7" xfId="10503"/>
    <cellStyle name="Вычисление 2 3 6 3 3" xfId="4250"/>
    <cellStyle name="Вычисление 2 3 6 3 3 2" xfId="13189"/>
    <cellStyle name="Вычисление 2 3 6 3 4" xfId="5332"/>
    <cellStyle name="Вычисление 2 3 6 3 4 2" xfId="14256"/>
    <cellStyle name="Вычисление 2 3 6 3 5" xfId="7011"/>
    <cellStyle name="Вычисление 2 3 6 3 5 2" xfId="15935"/>
    <cellStyle name="Вычисление 2 3 6 3 6" xfId="8689"/>
    <cellStyle name="Вычисление 2 3 6 3 6 2" xfId="17613"/>
    <cellStyle name="Вычисление 2 3 6 3 7" xfId="11157"/>
    <cellStyle name="Вычисление 2 3 6 3 8" xfId="19434"/>
    <cellStyle name="Вычисление 2 3 6 4" xfId="2292"/>
    <cellStyle name="Вычисление 2 3 6 4 2" xfId="3168"/>
    <cellStyle name="Вычисление 2 3 6 4 2 2" xfId="4152"/>
    <cellStyle name="Вычисление 2 3 6 4 2 2 2" xfId="13091"/>
    <cellStyle name="Вычисление 2 3 6 4 2 3" xfId="6280"/>
    <cellStyle name="Вычисление 2 3 6 4 2 3 2" xfId="15204"/>
    <cellStyle name="Вычисление 2 3 6 4 2 4" xfId="7958"/>
    <cellStyle name="Вычисление 2 3 6 4 2 4 2" xfId="16882"/>
    <cellStyle name="Вычисление 2 3 6 4 2 5" xfId="9635"/>
    <cellStyle name="Вычисление 2 3 6 4 2 5 2" xfId="18559"/>
    <cellStyle name="Вычисление 2 3 6 4 2 6" xfId="12113"/>
    <cellStyle name="Вычисление 2 3 6 4 2 7" xfId="18770"/>
    <cellStyle name="Вычисление 2 3 6 4 3" xfId="4139"/>
    <cellStyle name="Вычисление 2 3 6 4 3 2" xfId="13078"/>
    <cellStyle name="Вычисление 2 3 6 4 4" xfId="5418"/>
    <cellStyle name="Вычисление 2 3 6 4 4 2" xfId="14342"/>
    <cellStyle name="Вычисление 2 3 6 4 5" xfId="7097"/>
    <cellStyle name="Вычисление 2 3 6 4 5 2" xfId="16021"/>
    <cellStyle name="Вычисление 2 3 6 4 6" xfId="8775"/>
    <cellStyle name="Вычисление 2 3 6 4 6 2" xfId="17699"/>
    <cellStyle name="Вычисление 2 3 6 4 7" xfId="11243"/>
    <cellStyle name="Вычисление 2 3 6 4 8" xfId="19665"/>
    <cellStyle name="Вычисление 2 3 6 5" xfId="2557"/>
    <cellStyle name="Вычисление 2 3 6 5 2" xfId="4602"/>
    <cellStyle name="Вычисление 2 3 6 5 2 2" xfId="13536"/>
    <cellStyle name="Вычисление 2 3 6 5 3" xfId="5669"/>
    <cellStyle name="Вычисление 2 3 6 5 3 2" xfId="14593"/>
    <cellStyle name="Вычисление 2 3 6 5 4" xfId="7347"/>
    <cellStyle name="Вычисление 2 3 6 5 4 2" xfId="16271"/>
    <cellStyle name="Вычисление 2 3 6 5 5" xfId="9024"/>
    <cellStyle name="Вычисление 2 3 6 5 5 2" xfId="17948"/>
    <cellStyle name="Вычисление 2 3 6 5 6" xfId="11502"/>
    <cellStyle name="Вычисление 2 3 6 5 7" xfId="10509"/>
    <cellStyle name="Вычисление 2 3 6 6" xfId="3693"/>
    <cellStyle name="Вычисление 2 3 6 6 2" xfId="12633"/>
    <cellStyle name="Вычисление 2 3 6 7" xfId="4467"/>
    <cellStyle name="Вычисление 2 3 6 7 2" xfId="13404"/>
    <cellStyle name="Вычисление 2 3 6 8" xfId="6486"/>
    <cellStyle name="Вычисление 2 3 6 8 2" xfId="15410"/>
    <cellStyle name="Вычисление 2 3 6 9" xfId="8164"/>
    <cellStyle name="Вычисление 2 3 6 9 2" xfId="17088"/>
    <cellStyle name="Вычисление 2 3 7" xfId="1625"/>
    <cellStyle name="Вычисление 2 3 7 2" xfId="2501"/>
    <cellStyle name="Вычисление 2 3 7 2 2" xfId="3892"/>
    <cellStyle name="Вычисление 2 3 7 2 2 2" xfId="12832"/>
    <cellStyle name="Вычисление 2 3 7 2 3" xfId="5613"/>
    <cellStyle name="Вычисление 2 3 7 2 3 2" xfId="14537"/>
    <cellStyle name="Вычисление 2 3 7 2 4" xfId="7291"/>
    <cellStyle name="Вычисление 2 3 7 2 4 2" xfId="16215"/>
    <cellStyle name="Вычисление 2 3 7 2 5" xfId="8968"/>
    <cellStyle name="Вычисление 2 3 7 2 5 2" xfId="17892"/>
    <cellStyle name="Вычисление 2 3 7 2 6" xfId="11446"/>
    <cellStyle name="Вычисление 2 3 7 2 7" xfId="19199"/>
    <cellStyle name="Вычисление 2 3 7 3" xfId="3587"/>
    <cellStyle name="Вычисление 2 3 7 3 2" xfId="12529"/>
    <cellStyle name="Вычисление 2 3 7 4" xfId="4521"/>
    <cellStyle name="Вычисление 2 3 7 4 2" xfId="13456"/>
    <cellStyle name="Вычисление 2 3 7 5" xfId="6430"/>
    <cellStyle name="Вычисление 2 3 7 5 2" xfId="15354"/>
    <cellStyle name="Вычисление 2 3 7 6" xfId="8108"/>
    <cellStyle name="Вычисление 2 3 7 6 2" xfId="17032"/>
    <cellStyle name="Вычисление 2 3 7 7" xfId="10576"/>
    <cellStyle name="Вычисление 2 3 7 8" xfId="19525"/>
    <cellStyle name="Вычисление 2 3 8" xfId="1703"/>
    <cellStyle name="Вычисление 2 3 8 2" xfId="2579"/>
    <cellStyle name="Вычисление 2 3 8 2 2" xfId="4031"/>
    <cellStyle name="Вычисление 2 3 8 2 2 2" xfId="12971"/>
    <cellStyle name="Вычисление 2 3 8 2 3" xfId="5691"/>
    <cellStyle name="Вычисление 2 3 8 2 3 2" xfId="14615"/>
    <cellStyle name="Вычисление 2 3 8 2 4" xfId="7369"/>
    <cellStyle name="Вычисление 2 3 8 2 4 2" xfId="16293"/>
    <cellStyle name="Вычисление 2 3 8 2 5" xfId="9046"/>
    <cellStyle name="Вычисление 2 3 8 2 5 2" xfId="17970"/>
    <cellStyle name="Вычисление 2 3 8 2 6" xfId="11524"/>
    <cellStyle name="Вычисление 2 3 8 2 7" xfId="9876"/>
    <cellStyle name="Вычисление 2 3 8 3" xfId="4840"/>
    <cellStyle name="Вычисление 2 3 8 3 2" xfId="13768"/>
    <cellStyle name="Вычисление 2 3 8 4" xfId="4222"/>
    <cellStyle name="Вычисление 2 3 8 4 2" xfId="13161"/>
    <cellStyle name="Вычисление 2 3 8 5" xfId="6508"/>
    <cellStyle name="Вычисление 2 3 8 5 2" xfId="15432"/>
    <cellStyle name="Вычисление 2 3 8 6" xfId="8186"/>
    <cellStyle name="Вычисление 2 3 8 6 2" xfId="17110"/>
    <cellStyle name="Вычисление 2 3 8 7" xfId="10654"/>
    <cellStyle name="Вычисление 2 3 8 8" xfId="19187"/>
    <cellStyle name="Вычисление 2 3 9" xfId="1910"/>
    <cellStyle name="Вычисление 2 3 9 2" xfId="2786"/>
    <cellStyle name="Вычисление 2 3 9 2 2" xfId="4984"/>
    <cellStyle name="Вычисление 2 3 9 2 2 2" xfId="13911"/>
    <cellStyle name="Вычисление 2 3 9 2 3" xfId="5898"/>
    <cellStyle name="Вычисление 2 3 9 2 3 2" xfId="14822"/>
    <cellStyle name="Вычисление 2 3 9 2 4" xfId="7576"/>
    <cellStyle name="Вычисление 2 3 9 2 4 2" xfId="16500"/>
    <cellStyle name="Вычисление 2 3 9 2 5" xfId="9253"/>
    <cellStyle name="Вычисление 2 3 9 2 5 2" xfId="18177"/>
    <cellStyle name="Вычисление 2 3 9 2 6" xfId="11731"/>
    <cellStyle name="Вычисление 2 3 9 2 7" xfId="18800"/>
    <cellStyle name="Вычисление 2 3 9 3" xfId="3847"/>
    <cellStyle name="Вычисление 2 3 9 3 2" xfId="12787"/>
    <cellStyle name="Вычисление 2 3 9 4" xfId="4508"/>
    <cellStyle name="Вычисление 2 3 9 4 2" xfId="13443"/>
    <cellStyle name="Вычисление 2 3 9 5" xfId="6715"/>
    <cellStyle name="Вычисление 2 3 9 5 2" xfId="15639"/>
    <cellStyle name="Вычисление 2 3 9 6" xfId="8393"/>
    <cellStyle name="Вычисление 2 3 9 6 2" xfId="17317"/>
    <cellStyle name="Вычисление 2 3 9 7" xfId="10861"/>
    <cellStyle name="Вычисление 2 3 9 8" xfId="19334"/>
    <cellStyle name="Вычисление 2 4" xfId="449"/>
    <cellStyle name="Вычисление 2 4 2" xfId="1094"/>
    <cellStyle name="Вычисление 2 4 2 10" xfId="2004"/>
    <cellStyle name="Вычисление 2 4 2 10 2" xfId="2880"/>
    <cellStyle name="Вычисление 2 4 2 10 2 2" xfId="4758"/>
    <cellStyle name="Вычисление 2 4 2 10 2 2 2" xfId="13689"/>
    <cellStyle name="Вычисление 2 4 2 10 2 3" xfId="5992"/>
    <cellStyle name="Вычисление 2 4 2 10 2 3 2" xfId="14916"/>
    <cellStyle name="Вычисление 2 4 2 10 2 4" xfId="7670"/>
    <cellStyle name="Вычисление 2 4 2 10 2 4 2" xfId="16594"/>
    <cellStyle name="Вычисление 2 4 2 10 2 5" xfId="9347"/>
    <cellStyle name="Вычисление 2 4 2 10 2 5 2" xfId="18271"/>
    <cellStyle name="Вычисление 2 4 2 10 2 6" xfId="11825"/>
    <cellStyle name="Вычисление 2 4 2 10 2 7" xfId="10125"/>
    <cellStyle name="Вычисление 2 4 2 10 3" xfId="5165"/>
    <cellStyle name="Вычисление 2 4 2 10 3 2" xfId="14089"/>
    <cellStyle name="Вычисление 2 4 2 10 4" xfId="3874"/>
    <cellStyle name="Вычисление 2 4 2 10 4 2" xfId="12814"/>
    <cellStyle name="Вычисление 2 4 2 10 5" xfId="6809"/>
    <cellStyle name="Вычисление 2 4 2 10 5 2" xfId="15733"/>
    <cellStyle name="Вычисление 2 4 2 10 6" xfId="8487"/>
    <cellStyle name="Вычисление 2 4 2 10 6 2" xfId="17411"/>
    <cellStyle name="Вычисление 2 4 2 10 7" xfId="10955"/>
    <cellStyle name="Вычисление 2 4 2 10 8" xfId="19669"/>
    <cellStyle name="Вычисление 2 4 2 11" xfId="2044"/>
    <cellStyle name="Вычисление 2 4 2 11 2" xfId="2920"/>
    <cellStyle name="Вычисление 2 4 2 11 2 2" xfId="4780"/>
    <cellStyle name="Вычисление 2 4 2 11 2 2 2" xfId="13710"/>
    <cellStyle name="Вычисление 2 4 2 11 2 3" xfId="6032"/>
    <cellStyle name="Вычисление 2 4 2 11 2 3 2" xfId="14956"/>
    <cellStyle name="Вычисление 2 4 2 11 2 4" xfId="7710"/>
    <cellStyle name="Вычисление 2 4 2 11 2 4 2" xfId="16634"/>
    <cellStyle name="Вычисление 2 4 2 11 2 5" xfId="9387"/>
    <cellStyle name="Вычисление 2 4 2 11 2 5 2" xfId="18311"/>
    <cellStyle name="Вычисление 2 4 2 11 2 6" xfId="11865"/>
    <cellStyle name="Вычисление 2 4 2 11 2 7" xfId="10480"/>
    <cellStyle name="Вычисление 2 4 2 11 3" xfId="3605"/>
    <cellStyle name="Вычисление 2 4 2 11 3 2" xfId="12547"/>
    <cellStyle name="Вычисление 2 4 2 11 4" xfId="4094"/>
    <cellStyle name="Вычисление 2 4 2 11 4 2" xfId="13034"/>
    <cellStyle name="Вычисление 2 4 2 11 5" xfId="6849"/>
    <cellStyle name="Вычисление 2 4 2 11 5 2" xfId="15773"/>
    <cellStyle name="Вычисление 2 4 2 11 6" xfId="8527"/>
    <cellStyle name="Вычисление 2 4 2 11 6 2" xfId="17451"/>
    <cellStyle name="Вычисление 2 4 2 11 7" xfId="10995"/>
    <cellStyle name="Вычисление 2 4 2 11 8" xfId="18911"/>
    <cellStyle name="Вычисление 2 4 2 12" xfId="2375"/>
    <cellStyle name="Вычисление 2 4 2 12 2" xfId="3237"/>
    <cellStyle name="Вычисление 2 4 2 12 2 2" xfId="4302"/>
    <cellStyle name="Вычисление 2 4 2 12 2 2 2" xfId="13241"/>
    <cellStyle name="Вычисление 2 4 2 12 2 3" xfId="6349"/>
    <cellStyle name="Вычисление 2 4 2 12 2 3 2" xfId="15273"/>
    <cellStyle name="Вычисление 2 4 2 12 2 4" xfId="8027"/>
    <cellStyle name="Вычисление 2 4 2 12 2 4 2" xfId="16951"/>
    <cellStyle name="Вычисление 2 4 2 12 2 5" xfId="9704"/>
    <cellStyle name="Вычисление 2 4 2 12 2 5 2" xfId="18628"/>
    <cellStyle name="Вычисление 2 4 2 12 2 6" xfId="12182"/>
    <cellStyle name="Вычисление 2 4 2 12 2 7" xfId="10195"/>
    <cellStyle name="Вычисление 2 4 2 12 3" xfId="4753"/>
    <cellStyle name="Вычисление 2 4 2 12 3 2" xfId="13684"/>
    <cellStyle name="Вычисление 2 4 2 12 4" xfId="5489"/>
    <cellStyle name="Вычисление 2 4 2 12 4 2" xfId="14413"/>
    <cellStyle name="Вычисление 2 4 2 12 5" xfId="7167"/>
    <cellStyle name="Вычисление 2 4 2 12 5 2" xfId="16091"/>
    <cellStyle name="Вычисление 2 4 2 12 6" xfId="8844"/>
    <cellStyle name="Вычисление 2 4 2 12 6 2" xfId="17768"/>
    <cellStyle name="Вычисление 2 4 2 12 7" xfId="11321"/>
    <cellStyle name="Вычисление 2 4 2 12 8" xfId="19160"/>
    <cellStyle name="Вычисление 2 4 2 13" xfId="2401"/>
    <cellStyle name="Вычисление 2 4 2 13 2" xfId="3261"/>
    <cellStyle name="Вычисление 2 4 2 13 2 2" xfId="4647"/>
    <cellStyle name="Вычисление 2 4 2 13 2 2 2" xfId="13580"/>
    <cellStyle name="Вычисление 2 4 2 13 2 3" xfId="6373"/>
    <cellStyle name="Вычисление 2 4 2 13 2 3 2" xfId="15297"/>
    <cellStyle name="Вычисление 2 4 2 13 2 4" xfId="8051"/>
    <cellStyle name="Вычисление 2 4 2 13 2 4 2" xfId="16975"/>
    <cellStyle name="Вычисление 2 4 2 13 2 5" xfId="9728"/>
    <cellStyle name="Вычисление 2 4 2 13 2 5 2" xfId="18652"/>
    <cellStyle name="Вычисление 2 4 2 13 2 6" xfId="12206"/>
    <cellStyle name="Вычисление 2 4 2 13 2 7" xfId="9968"/>
    <cellStyle name="Вычисление 2 4 2 13 3" xfId="3391"/>
    <cellStyle name="Вычисление 2 4 2 13 3 2" xfId="12335"/>
    <cellStyle name="Вычисление 2 4 2 13 4" xfId="5513"/>
    <cellStyle name="Вычисление 2 4 2 13 4 2" xfId="14437"/>
    <cellStyle name="Вычисление 2 4 2 13 5" xfId="7191"/>
    <cellStyle name="Вычисление 2 4 2 13 5 2" xfId="16115"/>
    <cellStyle name="Вычисление 2 4 2 13 6" xfId="8868"/>
    <cellStyle name="Вычисление 2 4 2 13 6 2" xfId="17792"/>
    <cellStyle name="Вычисление 2 4 2 13 7" xfId="11346"/>
    <cellStyle name="Вычисление 2 4 2 13 8" xfId="18973"/>
    <cellStyle name="Вычисление 2 4 2 14" xfId="2476"/>
    <cellStyle name="Вычисление 2 4 2 14 2" xfId="3310"/>
    <cellStyle name="Вычисление 2 4 2 14 2 2" xfId="5188"/>
    <cellStyle name="Вычисление 2 4 2 14 2 2 2" xfId="14112"/>
    <cellStyle name="Вычисление 2 4 2 14 2 3" xfId="6422"/>
    <cellStyle name="Вычисление 2 4 2 14 2 3 2" xfId="15346"/>
    <cellStyle name="Вычисление 2 4 2 14 2 4" xfId="8100"/>
    <cellStyle name="Вычисление 2 4 2 14 2 4 2" xfId="17024"/>
    <cellStyle name="Вычисление 2 4 2 14 2 5" xfId="9777"/>
    <cellStyle name="Вычисление 2 4 2 14 2 5 2" xfId="18701"/>
    <cellStyle name="Вычисление 2 4 2 14 2 6" xfId="12255"/>
    <cellStyle name="Вычисление 2 4 2 14 2 7" xfId="19713"/>
    <cellStyle name="Вычисление 2 4 2 14 3" xfId="4353"/>
    <cellStyle name="Вычисление 2 4 2 14 3 2" xfId="13292"/>
    <cellStyle name="Вычисление 2 4 2 14 4" xfId="5588"/>
    <cellStyle name="Вычисление 2 4 2 14 4 2" xfId="14512"/>
    <cellStyle name="Вычисление 2 4 2 14 5" xfId="7266"/>
    <cellStyle name="Вычисление 2 4 2 14 5 2" xfId="16190"/>
    <cellStyle name="Вычисление 2 4 2 14 6" xfId="8943"/>
    <cellStyle name="Вычисление 2 4 2 14 6 2" xfId="17867"/>
    <cellStyle name="Вычисление 2 4 2 14 7" xfId="11421"/>
    <cellStyle name="Вычисление 2 4 2 14 8" xfId="10402"/>
    <cellStyle name="Вычисление 2 4 2 15" xfId="2498"/>
    <cellStyle name="Вычисление 2 4 2 15 2" xfId="5160"/>
    <cellStyle name="Вычисление 2 4 2 15 2 2" xfId="14084"/>
    <cellStyle name="Вычисление 2 4 2 15 3" xfId="5610"/>
    <cellStyle name="Вычисление 2 4 2 15 3 2" xfId="14534"/>
    <cellStyle name="Вычисление 2 4 2 15 4" xfId="7288"/>
    <cellStyle name="Вычисление 2 4 2 15 4 2" xfId="16212"/>
    <cellStyle name="Вычисление 2 4 2 15 5" xfId="8965"/>
    <cellStyle name="Вычисление 2 4 2 15 5 2" xfId="17889"/>
    <cellStyle name="Вычисление 2 4 2 15 6" xfId="11443"/>
    <cellStyle name="Вычисление 2 4 2 15 7" xfId="19678"/>
    <cellStyle name="Вычисление 2 4 2 16" xfId="3353"/>
    <cellStyle name="Вычисление 2 4 2 16 2" xfId="12298"/>
    <cellStyle name="Вычисление 2 4 2 17" xfId="4301"/>
    <cellStyle name="Вычисление 2 4 2 17 2" xfId="13240"/>
    <cellStyle name="Вычисление 2 4 2 18" xfId="3397"/>
    <cellStyle name="Вычисление 2 4 2 18 2" xfId="12341"/>
    <cellStyle name="Вычисление 2 4 2 19" xfId="3406"/>
    <cellStyle name="Вычисление 2 4 2 19 2" xfId="12350"/>
    <cellStyle name="Вычисление 2 4 2 2" xfId="1741"/>
    <cellStyle name="Вычисление 2 4 2 2 10" xfId="10692"/>
    <cellStyle name="Вычисление 2 4 2 2 11" xfId="19700"/>
    <cellStyle name="Вычисление 2 4 2 2 2" xfId="2115"/>
    <cellStyle name="Вычисление 2 4 2 2 2 2" xfId="2991"/>
    <cellStyle name="Вычисление 2 4 2 2 2 2 2" xfId="3597"/>
    <cellStyle name="Вычисление 2 4 2 2 2 2 2 2" xfId="12539"/>
    <cellStyle name="Вычисление 2 4 2 2 2 2 3" xfId="6103"/>
    <cellStyle name="Вычисление 2 4 2 2 2 2 3 2" xfId="15027"/>
    <cellStyle name="Вычисление 2 4 2 2 2 2 4" xfId="7781"/>
    <cellStyle name="Вычисление 2 4 2 2 2 2 4 2" xfId="16705"/>
    <cellStyle name="Вычисление 2 4 2 2 2 2 5" xfId="9458"/>
    <cellStyle name="Вычисление 2 4 2 2 2 2 5 2" xfId="18382"/>
    <cellStyle name="Вычисление 2 4 2 2 2 2 6" xfId="11936"/>
    <cellStyle name="Вычисление 2 4 2 2 2 2 7" xfId="10444"/>
    <cellStyle name="Вычисление 2 4 2 2 2 3" xfId="4275"/>
    <cellStyle name="Вычисление 2 4 2 2 2 3 2" xfId="13214"/>
    <cellStyle name="Вычисление 2 4 2 2 2 4" xfId="5241"/>
    <cellStyle name="Вычисление 2 4 2 2 2 4 2" xfId="14165"/>
    <cellStyle name="Вычисление 2 4 2 2 2 5" xfId="6920"/>
    <cellStyle name="Вычисление 2 4 2 2 2 5 2" xfId="15844"/>
    <cellStyle name="Вычисление 2 4 2 2 2 6" xfId="8598"/>
    <cellStyle name="Вычисление 2 4 2 2 2 6 2" xfId="17522"/>
    <cellStyle name="Вычисление 2 4 2 2 2 7" xfId="11066"/>
    <cellStyle name="Вычисление 2 4 2 2 2 8" xfId="19629"/>
    <cellStyle name="Вычисление 2 4 2 2 3" xfId="2201"/>
    <cellStyle name="Вычисление 2 4 2 2 3 2" xfId="3077"/>
    <cellStyle name="Вычисление 2 4 2 2 3 2 2" xfId="4889"/>
    <cellStyle name="Вычисление 2 4 2 2 3 2 2 2" xfId="13817"/>
    <cellStyle name="Вычисление 2 4 2 2 3 2 3" xfId="6189"/>
    <cellStyle name="Вычисление 2 4 2 2 3 2 3 2" xfId="15113"/>
    <cellStyle name="Вычисление 2 4 2 2 3 2 4" xfId="7867"/>
    <cellStyle name="Вычисление 2 4 2 2 3 2 4 2" xfId="16791"/>
    <cellStyle name="Вычисление 2 4 2 2 3 2 5" xfId="9544"/>
    <cellStyle name="Вычисление 2 4 2 2 3 2 5 2" xfId="18468"/>
    <cellStyle name="Вычисление 2 4 2 2 3 2 6" xfId="12022"/>
    <cellStyle name="Вычисление 2 4 2 2 3 2 7" xfId="10072"/>
    <cellStyle name="Вычисление 2 4 2 2 3 3" xfId="4107"/>
    <cellStyle name="Вычисление 2 4 2 2 3 3 2" xfId="13047"/>
    <cellStyle name="Вычисление 2 4 2 2 3 4" xfId="5327"/>
    <cellStyle name="Вычисление 2 4 2 2 3 4 2" xfId="14251"/>
    <cellStyle name="Вычисление 2 4 2 2 3 5" xfId="7006"/>
    <cellStyle name="Вычисление 2 4 2 2 3 5 2" xfId="15930"/>
    <cellStyle name="Вычисление 2 4 2 2 3 6" xfId="8684"/>
    <cellStyle name="Вычисление 2 4 2 2 3 6 2" xfId="17608"/>
    <cellStyle name="Вычисление 2 4 2 2 3 7" xfId="11152"/>
    <cellStyle name="Вычисление 2 4 2 2 3 8" xfId="19037"/>
    <cellStyle name="Вычисление 2 4 2 2 4" xfId="2287"/>
    <cellStyle name="Вычисление 2 4 2 2 4 2" xfId="3163"/>
    <cellStyle name="Вычисление 2 4 2 2 4 2 2" xfId="4430"/>
    <cellStyle name="Вычисление 2 4 2 2 4 2 2 2" xfId="13368"/>
    <cellStyle name="Вычисление 2 4 2 2 4 2 3" xfId="6275"/>
    <cellStyle name="Вычисление 2 4 2 2 4 2 3 2" xfId="15199"/>
    <cellStyle name="Вычисление 2 4 2 2 4 2 4" xfId="7953"/>
    <cellStyle name="Вычисление 2 4 2 2 4 2 4 2" xfId="16877"/>
    <cellStyle name="Вычисление 2 4 2 2 4 2 5" xfId="9630"/>
    <cellStyle name="Вычисление 2 4 2 2 4 2 5 2" xfId="18554"/>
    <cellStyle name="Вычисление 2 4 2 2 4 2 6" xfId="12108"/>
    <cellStyle name="Вычисление 2 4 2 2 4 2 7" xfId="10185"/>
    <cellStyle name="Вычисление 2 4 2 2 4 3" xfId="3780"/>
    <cellStyle name="Вычисление 2 4 2 2 4 3 2" xfId="12720"/>
    <cellStyle name="Вычисление 2 4 2 2 4 4" xfId="5413"/>
    <cellStyle name="Вычисление 2 4 2 2 4 4 2" xfId="14337"/>
    <cellStyle name="Вычисление 2 4 2 2 4 5" xfId="7092"/>
    <cellStyle name="Вычисление 2 4 2 2 4 5 2" xfId="16016"/>
    <cellStyle name="Вычисление 2 4 2 2 4 6" xfId="8770"/>
    <cellStyle name="Вычисление 2 4 2 2 4 6 2" xfId="17694"/>
    <cellStyle name="Вычисление 2 4 2 2 4 7" xfId="11238"/>
    <cellStyle name="Вычисление 2 4 2 2 4 8" xfId="18945"/>
    <cellStyle name="Вычисление 2 4 2 2 5" xfId="2617"/>
    <cellStyle name="Вычисление 2 4 2 2 5 2" xfId="4001"/>
    <cellStyle name="Вычисление 2 4 2 2 5 2 2" xfId="12941"/>
    <cellStyle name="Вычисление 2 4 2 2 5 3" xfId="5729"/>
    <cellStyle name="Вычисление 2 4 2 2 5 3 2" xfId="14653"/>
    <cellStyle name="Вычисление 2 4 2 2 5 4" xfId="7407"/>
    <cellStyle name="Вычисление 2 4 2 2 5 4 2" xfId="16331"/>
    <cellStyle name="Вычисление 2 4 2 2 5 5" xfId="9084"/>
    <cellStyle name="Вычисление 2 4 2 2 5 5 2" xfId="18008"/>
    <cellStyle name="Вычисление 2 4 2 2 5 6" xfId="11562"/>
    <cellStyle name="Вычисление 2 4 2 2 5 7" xfId="10544"/>
    <cellStyle name="Вычисление 2 4 2 2 6" xfId="4948"/>
    <cellStyle name="Вычисление 2 4 2 2 6 2" xfId="13876"/>
    <cellStyle name="Вычисление 2 4 2 2 7" xfId="3399"/>
    <cellStyle name="Вычисление 2 4 2 2 7 2" xfId="12343"/>
    <cellStyle name="Вычисление 2 4 2 2 8" xfId="6546"/>
    <cellStyle name="Вычисление 2 4 2 2 8 2" xfId="15470"/>
    <cellStyle name="Вычисление 2 4 2 2 9" xfId="8224"/>
    <cellStyle name="Вычисление 2 4 2 2 9 2" xfId="17148"/>
    <cellStyle name="Вычисление 2 4 2 20" xfId="9820"/>
    <cellStyle name="Вычисление 2 4 2 20 2" xfId="18744"/>
    <cellStyle name="Вычисление 2 4 2 21" xfId="10326"/>
    <cellStyle name="Вычисление 2 4 2 22" xfId="19610"/>
    <cellStyle name="Вычисление 2 4 2 3" xfId="1664"/>
    <cellStyle name="Вычисление 2 4 2 3 10" xfId="10615"/>
    <cellStyle name="Вычисление 2 4 2 3 11" xfId="19598"/>
    <cellStyle name="Вычисление 2 4 2 3 2" xfId="2075"/>
    <cellStyle name="Вычисление 2 4 2 3 2 2" xfId="2951"/>
    <cellStyle name="Вычисление 2 4 2 3 2 2 2" xfId="4765"/>
    <cellStyle name="Вычисление 2 4 2 3 2 2 2 2" xfId="13696"/>
    <cellStyle name="Вычисление 2 4 2 3 2 2 3" xfId="6063"/>
    <cellStyle name="Вычисление 2 4 2 3 2 2 3 2" xfId="14987"/>
    <cellStyle name="Вычисление 2 4 2 3 2 2 4" xfId="7741"/>
    <cellStyle name="Вычисление 2 4 2 3 2 2 4 2" xfId="16665"/>
    <cellStyle name="Вычисление 2 4 2 3 2 2 5" xfId="9418"/>
    <cellStyle name="Вычисление 2 4 2 3 2 2 5 2" xfId="18342"/>
    <cellStyle name="Вычисление 2 4 2 3 2 2 6" xfId="11896"/>
    <cellStyle name="Вычисление 2 4 2 3 2 2 7" xfId="9929"/>
    <cellStyle name="Вычисление 2 4 2 3 2 3" xfId="4160"/>
    <cellStyle name="Вычисление 2 4 2 3 2 3 2" xfId="13099"/>
    <cellStyle name="Вычисление 2 4 2 3 2 4" xfId="5201"/>
    <cellStyle name="Вычисление 2 4 2 3 2 4 2" xfId="14125"/>
    <cellStyle name="Вычисление 2 4 2 3 2 5" xfId="6880"/>
    <cellStyle name="Вычисление 2 4 2 3 2 5 2" xfId="15804"/>
    <cellStyle name="Вычисление 2 4 2 3 2 6" xfId="8558"/>
    <cellStyle name="Вычисление 2 4 2 3 2 6 2" xfId="17482"/>
    <cellStyle name="Вычисление 2 4 2 3 2 7" xfId="11026"/>
    <cellStyle name="Вычисление 2 4 2 3 2 8" xfId="19172"/>
    <cellStyle name="Вычисление 2 4 2 3 3" xfId="2161"/>
    <cellStyle name="Вычисление 2 4 2 3 3 2" xfId="3037"/>
    <cellStyle name="Вычисление 2 4 2 3 3 2 2" xfId="4229"/>
    <cellStyle name="Вычисление 2 4 2 3 3 2 2 2" xfId="13168"/>
    <cellStyle name="Вычисление 2 4 2 3 3 2 3" xfId="6149"/>
    <cellStyle name="Вычисление 2 4 2 3 3 2 3 2" xfId="15073"/>
    <cellStyle name="Вычисление 2 4 2 3 3 2 4" xfId="7827"/>
    <cellStyle name="Вычисление 2 4 2 3 3 2 4 2" xfId="16751"/>
    <cellStyle name="Вычисление 2 4 2 3 3 2 5" xfId="9504"/>
    <cellStyle name="Вычисление 2 4 2 3 3 2 5 2" xfId="18428"/>
    <cellStyle name="Вычисление 2 4 2 3 3 2 6" xfId="11982"/>
    <cellStyle name="Вычисление 2 4 2 3 3 2 7" xfId="9947"/>
    <cellStyle name="Вычисление 2 4 2 3 3 3" xfId="3798"/>
    <cellStyle name="Вычисление 2 4 2 3 3 3 2" xfId="12738"/>
    <cellStyle name="Вычисление 2 4 2 3 3 4" xfId="5287"/>
    <cellStyle name="Вычисление 2 4 2 3 3 4 2" xfId="14211"/>
    <cellStyle name="Вычисление 2 4 2 3 3 5" xfId="6966"/>
    <cellStyle name="Вычисление 2 4 2 3 3 5 2" xfId="15890"/>
    <cellStyle name="Вычисление 2 4 2 3 3 6" xfId="8644"/>
    <cellStyle name="Вычисление 2 4 2 3 3 6 2" xfId="17568"/>
    <cellStyle name="Вычисление 2 4 2 3 3 7" xfId="11112"/>
    <cellStyle name="Вычисление 2 4 2 3 3 8" xfId="19093"/>
    <cellStyle name="Вычисление 2 4 2 3 4" xfId="2247"/>
    <cellStyle name="Вычисление 2 4 2 3 4 2" xfId="3123"/>
    <cellStyle name="Вычисление 2 4 2 3 4 2 2" xfId="3560"/>
    <cellStyle name="Вычисление 2 4 2 3 4 2 2 2" xfId="12502"/>
    <cellStyle name="Вычисление 2 4 2 3 4 2 3" xfId="6235"/>
    <cellStyle name="Вычисление 2 4 2 3 4 2 3 2" xfId="15159"/>
    <cellStyle name="Вычисление 2 4 2 3 4 2 4" xfId="7913"/>
    <cellStyle name="Вычисление 2 4 2 3 4 2 4 2" xfId="16837"/>
    <cellStyle name="Вычисление 2 4 2 3 4 2 5" xfId="9590"/>
    <cellStyle name="Вычисление 2 4 2 3 4 2 5 2" xfId="18514"/>
    <cellStyle name="Вычисление 2 4 2 3 4 2 6" xfId="12068"/>
    <cellStyle name="Вычисление 2 4 2 3 4 2 7" xfId="18763"/>
    <cellStyle name="Вычисление 2 4 2 3 4 3" xfId="5045"/>
    <cellStyle name="Вычисление 2 4 2 3 4 3 2" xfId="13972"/>
    <cellStyle name="Вычисление 2 4 2 3 4 4" xfId="5373"/>
    <cellStyle name="Вычисление 2 4 2 3 4 4 2" xfId="14297"/>
    <cellStyle name="Вычисление 2 4 2 3 4 5" xfId="7052"/>
    <cellStyle name="Вычисление 2 4 2 3 4 5 2" xfId="15976"/>
    <cellStyle name="Вычисление 2 4 2 3 4 6" xfId="8730"/>
    <cellStyle name="Вычисление 2 4 2 3 4 6 2" xfId="17654"/>
    <cellStyle name="Вычисление 2 4 2 3 4 7" xfId="11198"/>
    <cellStyle name="Вычисление 2 4 2 3 4 8" xfId="19374"/>
    <cellStyle name="Вычисление 2 4 2 3 5" xfId="2540"/>
    <cellStyle name="Вычисление 2 4 2 3 5 2" xfId="4057"/>
    <cellStyle name="Вычисление 2 4 2 3 5 2 2" xfId="12997"/>
    <cellStyle name="Вычисление 2 4 2 3 5 3" xfId="5652"/>
    <cellStyle name="Вычисление 2 4 2 3 5 3 2" xfId="14576"/>
    <cellStyle name="Вычисление 2 4 2 3 5 4" xfId="7330"/>
    <cellStyle name="Вычисление 2 4 2 3 5 4 2" xfId="16254"/>
    <cellStyle name="Вычисление 2 4 2 3 5 5" xfId="9007"/>
    <cellStyle name="Вычисление 2 4 2 3 5 5 2" xfId="17931"/>
    <cellStyle name="Вычисление 2 4 2 3 5 6" xfId="11485"/>
    <cellStyle name="Вычисление 2 4 2 3 5 7" xfId="9879"/>
    <cellStyle name="Вычисление 2 4 2 3 6" xfId="3779"/>
    <cellStyle name="Вычисление 2 4 2 3 6 2" xfId="12719"/>
    <cellStyle name="Вычисление 2 4 2 3 7" xfId="4619"/>
    <cellStyle name="Вычисление 2 4 2 3 7 2" xfId="13553"/>
    <cellStyle name="Вычисление 2 4 2 3 8" xfId="6469"/>
    <cellStyle name="Вычисление 2 4 2 3 8 2" xfId="15393"/>
    <cellStyle name="Вычисление 2 4 2 3 9" xfId="8147"/>
    <cellStyle name="Вычисление 2 4 2 3 9 2" xfId="17071"/>
    <cellStyle name="Вычисление 2 4 2 4" xfId="1710"/>
    <cellStyle name="Вычисление 2 4 2 4 2" xfId="2586"/>
    <cellStyle name="Вычисление 2 4 2 4 2 2" xfId="4986"/>
    <cellStyle name="Вычисление 2 4 2 4 2 2 2" xfId="13913"/>
    <cellStyle name="Вычисление 2 4 2 4 2 3" xfId="5698"/>
    <cellStyle name="Вычисление 2 4 2 4 2 3 2" xfId="14622"/>
    <cellStyle name="Вычисление 2 4 2 4 2 4" xfId="7376"/>
    <cellStyle name="Вычисление 2 4 2 4 2 4 2" xfId="16300"/>
    <cellStyle name="Вычисление 2 4 2 4 2 5" xfId="9053"/>
    <cellStyle name="Вычисление 2 4 2 4 2 5 2" xfId="17977"/>
    <cellStyle name="Вычисление 2 4 2 4 2 6" xfId="11531"/>
    <cellStyle name="Вычисление 2 4 2 4 2 7" xfId="10215"/>
    <cellStyle name="Вычисление 2 4 2 4 3" xfId="4603"/>
    <cellStyle name="Вычисление 2 4 2 4 3 2" xfId="13537"/>
    <cellStyle name="Вычисление 2 4 2 4 4" xfId="3694"/>
    <cellStyle name="Вычисление 2 4 2 4 4 2" xfId="12634"/>
    <cellStyle name="Вычисление 2 4 2 4 5" xfId="6515"/>
    <cellStyle name="Вычисление 2 4 2 4 5 2" xfId="15439"/>
    <cellStyle name="Вычисление 2 4 2 4 6" xfId="8193"/>
    <cellStyle name="Вычисление 2 4 2 4 6 2" xfId="17117"/>
    <cellStyle name="Вычисление 2 4 2 4 7" xfId="10661"/>
    <cellStyle name="Вычисление 2 4 2 4 8" xfId="10002"/>
    <cellStyle name="Вычисление 2 4 2 5" xfId="1787"/>
    <cellStyle name="Вычисление 2 4 2 5 2" xfId="2663"/>
    <cellStyle name="Вычисление 2 4 2 5 2 2" xfId="3981"/>
    <cellStyle name="Вычисление 2 4 2 5 2 2 2" xfId="12921"/>
    <cellStyle name="Вычисление 2 4 2 5 2 3" xfId="5775"/>
    <cellStyle name="Вычисление 2 4 2 5 2 3 2" xfId="14699"/>
    <cellStyle name="Вычисление 2 4 2 5 2 4" xfId="7453"/>
    <cellStyle name="Вычисление 2 4 2 5 2 4 2" xfId="16377"/>
    <cellStyle name="Вычисление 2 4 2 5 2 5" xfId="9130"/>
    <cellStyle name="Вычисление 2 4 2 5 2 5 2" xfId="18054"/>
    <cellStyle name="Вычисление 2 4 2 5 2 6" xfId="11608"/>
    <cellStyle name="Вычисление 2 4 2 5 2 7" xfId="9933"/>
    <cellStyle name="Вычисление 2 4 2 5 3" xfId="4906"/>
    <cellStyle name="Вычисление 2 4 2 5 3 2" xfId="13834"/>
    <cellStyle name="Вычисление 2 4 2 5 4" xfId="3615"/>
    <cellStyle name="Вычисление 2 4 2 5 4 2" xfId="12557"/>
    <cellStyle name="Вычисление 2 4 2 5 5" xfId="6592"/>
    <cellStyle name="Вычисление 2 4 2 5 5 2" xfId="15516"/>
    <cellStyle name="Вычисление 2 4 2 5 6" xfId="8270"/>
    <cellStyle name="Вычисление 2 4 2 5 6 2" xfId="17194"/>
    <cellStyle name="Вычисление 2 4 2 5 7" xfId="10738"/>
    <cellStyle name="Вычисление 2 4 2 5 8" xfId="19043"/>
    <cellStyle name="Вычисление 2 4 2 6" xfId="1832"/>
    <cellStyle name="Вычисление 2 4 2 6 2" xfId="2708"/>
    <cellStyle name="Вычисление 2 4 2 6 2 2" xfId="4052"/>
    <cellStyle name="Вычисление 2 4 2 6 2 2 2" xfId="12992"/>
    <cellStyle name="Вычисление 2 4 2 6 2 3" xfId="5820"/>
    <cellStyle name="Вычисление 2 4 2 6 2 3 2" xfId="14744"/>
    <cellStyle name="Вычисление 2 4 2 6 2 4" xfId="7498"/>
    <cellStyle name="Вычисление 2 4 2 6 2 4 2" xfId="16422"/>
    <cellStyle name="Вычисление 2 4 2 6 2 5" xfId="9175"/>
    <cellStyle name="Вычисление 2 4 2 6 2 5 2" xfId="18099"/>
    <cellStyle name="Вычисление 2 4 2 6 2 6" xfId="11653"/>
    <cellStyle name="Вычисление 2 4 2 6 2 7" xfId="9900"/>
    <cellStyle name="Вычисление 2 4 2 6 3" xfId="5166"/>
    <cellStyle name="Вычисление 2 4 2 6 3 2" xfId="14090"/>
    <cellStyle name="Вычисление 2 4 2 6 4" xfId="4212"/>
    <cellStyle name="Вычисление 2 4 2 6 4 2" xfId="13151"/>
    <cellStyle name="Вычисление 2 4 2 6 5" xfId="6637"/>
    <cellStyle name="Вычисление 2 4 2 6 5 2" xfId="15561"/>
    <cellStyle name="Вычисление 2 4 2 6 6" xfId="8315"/>
    <cellStyle name="Вычисление 2 4 2 6 6 2" xfId="17239"/>
    <cellStyle name="Вычисление 2 4 2 6 7" xfId="10783"/>
    <cellStyle name="Вычисление 2 4 2 6 8" xfId="19504"/>
    <cellStyle name="Вычисление 2 4 2 7" xfId="1899"/>
    <cellStyle name="Вычисление 2 4 2 7 2" xfId="2775"/>
    <cellStyle name="Вычисление 2 4 2 7 2 2" xfId="4693"/>
    <cellStyle name="Вычисление 2 4 2 7 2 2 2" xfId="13626"/>
    <cellStyle name="Вычисление 2 4 2 7 2 3" xfId="5887"/>
    <cellStyle name="Вычисление 2 4 2 7 2 3 2" xfId="14811"/>
    <cellStyle name="Вычисление 2 4 2 7 2 4" xfId="7565"/>
    <cellStyle name="Вычисление 2 4 2 7 2 4 2" xfId="16489"/>
    <cellStyle name="Вычисление 2 4 2 7 2 5" xfId="9242"/>
    <cellStyle name="Вычисление 2 4 2 7 2 5 2" xfId="18166"/>
    <cellStyle name="Вычисление 2 4 2 7 2 6" xfId="11720"/>
    <cellStyle name="Вычисление 2 4 2 7 2 7" xfId="19186"/>
    <cellStyle name="Вычисление 2 4 2 7 3" xfId="3385"/>
    <cellStyle name="Вычисление 2 4 2 7 3 2" xfId="12329"/>
    <cellStyle name="Вычисление 2 4 2 7 4" xfId="3541"/>
    <cellStyle name="Вычисление 2 4 2 7 4 2" xfId="12483"/>
    <cellStyle name="Вычисление 2 4 2 7 5" xfId="6704"/>
    <cellStyle name="Вычисление 2 4 2 7 5 2" xfId="15628"/>
    <cellStyle name="Вычисление 2 4 2 7 6" xfId="8382"/>
    <cellStyle name="Вычисление 2 4 2 7 6 2" xfId="17306"/>
    <cellStyle name="Вычисление 2 4 2 7 7" xfId="10850"/>
    <cellStyle name="Вычисление 2 4 2 7 8" xfId="10100"/>
    <cellStyle name="Вычисление 2 4 2 8" xfId="1953"/>
    <cellStyle name="Вычисление 2 4 2 8 2" xfId="2829"/>
    <cellStyle name="Вычисление 2 4 2 8 2 2" xfId="5135"/>
    <cellStyle name="Вычисление 2 4 2 8 2 2 2" xfId="14060"/>
    <cellStyle name="Вычисление 2 4 2 8 2 3" xfId="5941"/>
    <cellStyle name="Вычисление 2 4 2 8 2 3 2" xfId="14865"/>
    <cellStyle name="Вычисление 2 4 2 8 2 4" xfId="7619"/>
    <cellStyle name="Вычисление 2 4 2 8 2 4 2" xfId="16543"/>
    <cellStyle name="Вычисление 2 4 2 8 2 5" xfId="9296"/>
    <cellStyle name="Вычисление 2 4 2 8 2 5 2" xfId="18220"/>
    <cellStyle name="Вычисление 2 4 2 8 2 6" xfId="11774"/>
    <cellStyle name="Вычисление 2 4 2 8 2 7" xfId="10459"/>
    <cellStyle name="Вычисление 2 4 2 8 3" xfId="4180"/>
    <cellStyle name="Вычисление 2 4 2 8 3 2" xfId="13119"/>
    <cellStyle name="Вычисление 2 4 2 8 4" xfId="3461"/>
    <cellStyle name="Вычисление 2 4 2 8 4 2" xfId="12405"/>
    <cellStyle name="Вычисление 2 4 2 8 5" xfId="6758"/>
    <cellStyle name="Вычисление 2 4 2 8 5 2" xfId="15682"/>
    <cellStyle name="Вычисление 2 4 2 8 6" xfId="8436"/>
    <cellStyle name="Вычисление 2 4 2 8 6 2" xfId="17360"/>
    <cellStyle name="Вычисление 2 4 2 8 7" xfId="10904"/>
    <cellStyle name="Вычисление 2 4 2 8 8" xfId="19106"/>
    <cellStyle name="Вычисление 2 4 2 9" xfId="1917"/>
    <cellStyle name="Вычисление 2 4 2 9 2" xfId="2793"/>
    <cellStyle name="Вычисление 2 4 2 9 2 2" xfId="3490"/>
    <cellStyle name="Вычисление 2 4 2 9 2 2 2" xfId="12433"/>
    <cellStyle name="Вычисление 2 4 2 9 2 3" xfId="5905"/>
    <cellStyle name="Вычисление 2 4 2 9 2 3 2" xfId="14829"/>
    <cellStyle name="Вычисление 2 4 2 9 2 4" xfId="7583"/>
    <cellStyle name="Вычисление 2 4 2 9 2 4 2" xfId="16507"/>
    <cellStyle name="Вычисление 2 4 2 9 2 5" xfId="9260"/>
    <cellStyle name="Вычисление 2 4 2 9 2 5 2" xfId="18184"/>
    <cellStyle name="Вычисление 2 4 2 9 2 6" xfId="11738"/>
    <cellStyle name="Вычисление 2 4 2 9 2 7" xfId="235"/>
    <cellStyle name="Вычисление 2 4 2 9 3" xfId="3697"/>
    <cellStyle name="Вычисление 2 4 2 9 3 2" xfId="12637"/>
    <cellStyle name="Вычисление 2 4 2 9 4" xfId="3688"/>
    <cellStyle name="Вычисление 2 4 2 9 4 2" xfId="12628"/>
    <cellStyle name="Вычисление 2 4 2 9 5" xfId="6722"/>
    <cellStyle name="Вычисление 2 4 2 9 5 2" xfId="15646"/>
    <cellStyle name="Вычисление 2 4 2 9 6" xfId="8400"/>
    <cellStyle name="Вычисление 2 4 2 9 6 2" xfId="17324"/>
    <cellStyle name="Вычисление 2 4 2 9 7" xfId="10868"/>
    <cellStyle name="Вычисление 2 4 2 9 8" xfId="19511"/>
    <cellStyle name="Вычисление 2 5" xfId="587"/>
    <cellStyle name="Вычисление 2 5 2" xfId="1035"/>
    <cellStyle name="Вычисление 2 5 2 10" xfId="1991"/>
    <cellStyle name="Вычисление 2 5 2 10 2" xfId="2867"/>
    <cellStyle name="Вычисление 2 5 2 10 2 2" xfId="3990"/>
    <cellStyle name="Вычисление 2 5 2 10 2 2 2" xfId="12930"/>
    <cellStyle name="Вычисление 2 5 2 10 2 3" xfId="5979"/>
    <cellStyle name="Вычисление 2 5 2 10 2 3 2" xfId="14903"/>
    <cellStyle name="Вычисление 2 5 2 10 2 4" xfId="7657"/>
    <cellStyle name="Вычисление 2 5 2 10 2 4 2" xfId="16581"/>
    <cellStyle name="Вычисление 2 5 2 10 2 5" xfId="9334"/>
    <cellStyle name="Вычисление 2 5 2 10 2 5 2" xfId="18258"/>
    <cellStyle name="Вычисление 2 5 2 10 2 6" xfId="11812"/>
    <cellStyle name="Вычисление 2 5 2 10 2 7" xfId="10363"/>
    <cellStyle name="Вычисление 2 5 2 10 3" xfId="3625"/>
    <cellStyle name="Вычисление 2 5 2 10 3 2" xfId="12567"/>
    <cellStyle name="Вычисление 2 5 2 10 4" xfId="3532"/>
    <cellStyle name="Вычисление 2 5 2 10 4 2" xfId="12474"/>
    <cellStyle name="Вычисление 2 5 2 10 5" xfId="6796"/>
    <cellStyle name="Вычисление 2 5 2 10 5 2" xfId="15720"/>
    <cellStyle name="Вычисление 2 5 2 10 6" xfId="8474"/>
    <cellStyle name="Вычисление 2 5 2 10 6 2" xfId="17398"/>
    <cellStyle name="Вычисление 2 5 2 10 7" xfId="10942"/>
    <cellStyle name="Вычисление 2 5 2 10 8" xfId="19036"/>
    <cellStyle name="Вычисление 2 5 2 11" xfId="2012"/>
    <cellStyle name="Вычисление 2 5 2 11 2" xfId="2888"/>
    <cellStyle name="Вычисление 2 5 2 11 2 2" xfId="3842"/>
    <cellStyle name="Вычисление 2 5 2 11 2 2 2" xfId="12782"/>
    <cellStyle name="Вычисление 2 5 2 11 2 3" xfId="6000"/>
    <cellStyle name="Вычисление 2 5 2 11 2 3 2" xfId="14924"/>
    <cellStyle name="Вычисление 2 5 2 11 2 4" xfId="7678"/>
    <cellStyle name="Вычисление 2 5 2 11 2 4 2" xfId="16602"/>
    <cellStyle name="Вычисление 2 5 2 11 2 5" xfId="9355"/>
    <cellStyle name="Вычисление 2 5 2 11 2 5 2" xfId="18279"/>
    <cellStyle name="Вычисление 2 5 2 11 2 6" xfId="11833"/>
    <cellStyle name="Вычисление 2 5 2 11 2 7" xfId="10057"/>
    <cellStyle name="Вычисление 2 5 2 11 3" xfId="3811"/>
    <cellStyle name="Вычисление 2 5 2 11 3 2" xfId="12751"/>
    <cellStyle name="Вычисление 2 5 2 11 4" xfId="4329"/>
    <cellStyle name="Вычисление 2 5 2 11 4 2" xfId="13268"/>
    <cellStyle name="Вычисление 2 5 2 11 5" xfId="6817"/>
    <cellStyle name="Вычисление 2 5 2 11 5 2" xfId="15741"/>
    <cellStyle name="Вычисление 2 5 2 11 6" xfId="8495"/>
    <cellStyle name="Вычисление 2 5 2 11 6 2" xfId="17419"/>
    <cellStyle name="Вычисление 2 5 2 11 7" xfId="10963"/>
    <cellStyle name="Вычисление 2 5 2 11 8" xfId="19448"/>
    <cellStyle name="Вычисление 2 5 2 12" xfId="2376"/>
    <cellStyle name="Вычисление 2 5 2 12 2" xfId="3238"/>
    <cellStyle name="Вычисление 2 5 2 12 2 2" xfId="4581"/>
    <cellStyle name="Вычисление 2 5 2 12 2 2 2" xfId="13516"/>
    <cellStyle name="Вычисление 2 5 2 12 2 3" xfId="6350"/>
    <cellStyle name="Вычисление 2 5 2 12 2 3 2" xfId="15274"/>
    <cellStyle name="Вычисление 2 5 2 12 2 4" xfId="8028"/>
    <cellStyle name="Вычисление 2 5 2 12 2 4 2" xfId="16952"/>
    <cellStyle name="Вычисление 2 5 2 12 2 5" xfId="9705"/>
    <cellStyle name="Вычисление 2 5 2 12 2 5 2" xfId="18629"/>
    <cellStyle name="Вычисление 2 5 2 12 2 6" xfId="12183"/>
    <cellStyle name="Вычисление 2 5 2 12 2 7" xfId="10559"/>
    <cellStyle name="Вычисление 2 5 2 12 3" xfId="3947"/>
    <cellStyle name="Вычисление 2 5 2 12 3 2" xfId="12887"/>
    <cellStyle name="Вычисление 2 5 2 12 4" xfId="5490"/>
    <cellStyle name="Вычисление 2 5 2 12 4 2" xfId="14414"/>
    <cellStyle name="Вычисление 2 5 2 12 5" xfId="7168"/>
    <cellStyle name="Вычисление 2 5 2 12 5 2" xfId="16092"/>
    <cellStyle name="Вычисление 2 5 2 12 6" xfId="8845"/>
    <cellStyle name="Вычисление 2 5 2 12 6 2" xfId="17769"/>
    <cellStyle name="Вычисление 2 5 2 12 7" xfId="11322"/>
    <cellStyle name="Вычисление 2 5 2 12 8" xfId="19569"/>
    <cellStyle name="Вычисление 2 5 2 13" xfId="2338"/>
    <cellStyle name="Вычисление 2 5 2 13 2" xfId="3200"/>
    <cellStyle name="Вычисление 2 5 2 13 2 2" xfId="5056"/>
    <cellStyle name="Вычисление 2 5 2 13 2 2 2" xfId="13983"/>
    <cellStyle name="Вычисление 2 5 2 13 2 3" xfId="6312"/>
    <cellStyle name="Вычисление 2 5 2 13 2 3 2" xfId="15236"/>
    <cellStyle name="Вычисление 2 5 2 13 2 4" xfId="7990"/>
    <cellStyle name="Вычисление 2 5 2 13 2 4 2" xfId="16914"/>
    <cellStyle name="Вычисление 2 5 2 13 2 5" xfId="9667"/>
    <cellStyle name="Вычисление 2 5 2 13 2 5 2" xfId="18591"/>
    <cellStyle name="Вычисление 2 5 2 13 2 6" xfId="12145"/>
    <cellStyle name="Вычисление 2 5 2 13 2 7" xfId="18772"/>
    <cellStyle name="Вычисление 2 5 2 13 3" xfId="4028"/>
    <cellStyle name="Вычисление 2 5 2 13 3 2" xfId="12968"/>
    <cellStyle name="Вычисление 2 5 2 13 4" xfId="5452"/>
    <cellStyle name="Вычисление 2 5 2 13 4 2" xfId="14376"/>
    <cellStyle name="Вычисление 2 5 2 13 5" xfId="7130"/>
    <cellStyle name="Вычисление 2 5 2 13 5 2" xfId="16054"/>
    <cellStyle name="Вычисление 2 5 2 13 6" xfId="8807"/>
    <cellStyle name="Вычисление 2 5 2 13 6 2" xfId="17731"/>
    <cellStyle name="Вычисление 2 5 2 13 7" xfId="11284"/>
    <cellStyle name="Вычисление 2 5 2 13 8" xfId="19605"/>
    <cellStyle name="Вычисление 2 5 2 14" xfId="2461"/>
    <cellStyle name="Вычисление 2 5 2 14 2" xfId="3297"/>
    <cellStyle name="Вычисление 2 5 2 14 2 2" xfId="4952"/>
    <cellStyle name="Вычисление 2 5 2 14 2 2 2" xfId="13880"/>
    <cellStyle name="Вычисление 2 5 2 14 2 3" xfId="6409"/>
    <cellStyle name="Вычисление 2 5 2 14 2 3 2" xfId="15333"/>
    <cellStyle name="Вычисление 2 5 2 14 2 4" xfId="8087"/>
    <cellStyle name="Вычисление 2 5 2 14 2 4 2" xfId="17011"/>
    <cellStyle name="Вычисление 2 5 2 14 2 5" xfId="9764"/>
    <cellStyle name="Вычисление 2 5 2 14 2 5 2" xfId="18688"/>
    <cellStyle name="Вычисление 2 5 2 14 2 6" xfId="12242"/>
    <cellStyle name="Вычисление 2 5 2 14 2 7" xfId="9909"/>
    <cellStyle name="Вычисление 2 5 2 14 3" xfId="5154"/>
    <cellStyle name="Вычисление 2 5 2 14 3 2" xfId="14078"/>
    <cellStyle name="Вычисление 2 5 2 14 4" xfId="5573"/>
    <cellStyle name="Вычисление 2 5 2 14 4 2" xfId="14497"/>
    <cellStyle name="Вычисление 2 5 2 14 5" xfId="7251"/>
    <cellStyle name="Вычисление 2 5 2 14 5 2" xfId="16175"/>
    <cellStyle name="Вычисление 2 5 2 14 6" xfId="8928"/>
    <cellStyle name="Вычисление 2 5 2 14 6 2" xfId="17852"/>
    <cellStyle name="Вычисление 2 5 2 14 7" xfId="11406"/>
    <cellStyle name="Вычисление 2 5 2 14 8" xfId="19275"/>
    <cellStyle name="Вычисление 2 5 2 15" xfId="2453"/>
    <cellStyle name="Вычисление 2 5 2 15 2" xfId="3622"/>
    <cellStyle name="Вычисление 2 5 2 15 2 2" xfId="12564"/>
    <cellStyle name="Вычисление 2 5 2 15 3" xfId="5565"/>
    <cellStyle name="Вычисление 2 5 2 15 3 2" xfId="14489"/>
    <cellStyle name="Вычисление 2 5 2 15 4" xfId="7243"/>
    <cellStyle name="Вычисление 2 5 2 15 4 2" xfId="16167"/>
    <cellStyle name="Вычисление 2 5 2 15 5" xfId="8920"/>
    <cellStyle name="Вычисление 2 5 2 15 5 2" xfId="17844"/>
    <cellStyle name="Вычисление 2 5 2 15 6" xfId="11398"/>
    <cellStyle name="Вычисление 2 5 2 15 7" xfId="19138"/>
    <cellStyle name="Вычисление 2 5 2 16" xfId="3340"/>
    <cellStyle name="Вычисление 2 5 2 16 2" xfId="12285"/>
    <cellStyle name="Вычисление 2 5 2 17" xfId="3506"/>
    <cellStyle name="Вычисление 2 5 2 17 2" xfId="12449"/>
    <cellStyle name="Вычисление 2 5 2 18" xfId="4483"/>
    <cellStyle name="Вычисление 2 5 2 18 2" xfId="13419"/>
    <cellStyle name="Вычисление 2 5 2 19" xfId="3629"/>
    <cellStyle name="Вычисление 2 5 2 19 2" xfId="12571"/>
    <cellStyle name="Вычисление 2 5 2 2" xfId="1724"/>
    <cellStyle name="Вычисление 2 5 2 2 10" xfId="10675"/>
    <cellStyle name="Вычисление 2 5 2 2 11" xfId="19322"/>
    <cellStyle name="Вычисление 2 5 2 2 2" xfId="2098"/>
    <cellStyle name="Вычисление 2 5 2 2 2 2" xfId="2974"/>
    <cellStyle name="Вычисление 2 5 2 2 2 2 2" xfId="4995"/>
    <cellStyle name="Вычисление 2 5 2 2 2 2 2 2" xfId="13922"/>
    <cellStyle name="Вычисление 2 5 2 2 2 2 3" xfId="6086"/>
    <cellStyle name="Вычисление 2 5 2 2 2 2 3 2" xfId="15010"/>
    <cellStyle name="Вычисление 2 5 2 2 2 2 4" xfId="7764"/>
    <cellStyle name="Вычисление 2 5 2 2 2 2 4 2" xfId="16688"/>
    <cellStyle name="Вычисление 2 5 2 2 2 2 5" xfId="9441"/>
    <cellStyle name="Вычисление 2 5 2 2 2 2 5 2" xfId="18365"/>
    <cellStyle name="Вычисление 2 5 2 2 2 2 6" xfId="11919"/>
    <cellStyle name="Вычисление 2 5 2 2 2 2 7" xfId="10386"/>
    <cellStyle name="Вычисление 2 5 2 2 2 3" xfId="4321"/>
    <cellStyle name="Вычисление 2 5 2 2 2 3 2" xfId="13260"/>
    <cellStyle name="Вычисление 2 5 2 2 2 4" xfId="5224"/>
    <cellStyle name="Вычисление 2 5 2 2 2 4 2" xfId="14148"/>
    <cellStyle name="Вычисление 2 5 2 2 2 5" xfId="6903"/>
    <cellStyle name="Вычисление 2 5 2 2 2 5 2" xfId="15827"/>
    <cellStyle name="Вычисление 2 5 2 2 2 6" xfId="8581"/>
    <cellStyle name="Вычисление 2 5 2 2 2 6 2" xfId="17505"/>
    <cellStyle name="Вычисление 2 5 2 2 2 7" xfId="11049"/>
    <cellStyle name="Вычисление 2 5 2 2 2 8" xfId="19469"/>
    <cellStyle name="Вычисление 2 5 2 2 3" xfId="2184"/>
    <cellStyle name="Вычисление 2 5 2 2 3 2" xfId="3060"/>
    <cellStyle name="Вычисление 2 5 2 2 3 2 2" xfId="4486"/>
    <cellStyle name="Вычисление 2 5 2 2 3 2 2 2" xfId="13422"/>
    <cellStyle name="Вычисление 2 5 2 2 3 2 3" xfId="6172"/>
    <cellStyle name="Вычисление 2 5 2 2 3 2 3 2" xfId="15096"/>
    <cellStyle name="Вычисление 2 5 2 2 3 2 4" xfId="7850"/>
    <cellStyle name="Вычисление 2 5 2 2 3 2 4 2" xfId="16774"/>
    <cellStyle name="Вычисление 2 5 2 2 3 2 5" xfId="9527"/>
    <cellStyle name="Вычисление 2 5 2 2 3 2 5 2" xfId="18451"/>
    <cellStyle name="Вычисление 2 5 2 2 3 2 6" xfId="12005"/>
    <cellStyle name="Вычисление 2 5 2 2 3 2 7" xfId="10497"/>
    <cellStyle name="Вычисление 2 5 2 2 3 3" xfId="4469"/>
    <cellStyle name="Вычисление 2 5 2 2 3 3 2" xfId="13406"/>
    <cellStyle name="Вычисление 2 5 2 2 3 4" xfId="5310"/>
    <cellStyle name="Вычисление 2 5 2 2 3 4 2" xfId="14234"/>
    <cellStyle name="Вычисление 2 5 2 2 3 5" xfId="6989"/>
    <cellStyle name="Вычисление 2 5 2 2 3 5 2" xfId="15913"/>
    <cellStyle name="Вычисление 2 5 2 2 3 6" xfId="8667"/>
    <cellStyle name="Вычисление 2 5 2 2 3 6 2" xfId="17591"/>
    <cellStyle name="Вычисление 2 5 2 2 3 7" xfId="11135"/>
    <cellStyle name="Вычисление 2 5 2 2 3 8" xfId="18908"/>
    <cellStyle name="Вычисление 2 5 2 2 4" xfId="2270"/>
    <cellStyle name="Вычисление 2 5 2 2 4 2" xfId="3146"/>
    <cellStyle name="Вычисление 2 5 2 2 4 2 2" xfId="4008"/>
    <cellStyle name="Вычисление 2 5 2 2 4 2 2 2" xfId="12948"/>
    <cellStyle name="Вычисление 2 5 2 2 4 2 3" xfId="6258"/>
    <cellStyle name="Вычисление 2 5 2 2 4 2 3 2" xfId="15182"/>
    <cellStyle name="Вычисление 2 5 2 2 4 2 4" xfId="7936"/>
    <cellStyle name="Вычисление 2 5 2 2 4 2 4 2" xfId="16860"/>
    <cellStyle name="Вычисление 2 5 2 2 4 2 5" xfId="9613"/>
    <cellStyle name="Вычисление 2 5 2 2 4 2 5 2" xfId="18537"/>
    <cellStyle name="Вычисление 2 5 2 2 4 2 6" xfId="12091"/>
    <cellStyle name="Вычисление 2 5 2 2 4 2 7" xfId="10443"/>
    <cellStyle name="Вычисление 2 5 2 2 4 3" xfId="4378"/>
    <cellStyle name="Вычисление 2 5 2 2 4 3 2" xfId="13316"/>
    <cellStyle name="Вычисление 2 5 2 2 4 4" xfId="5396"/>
    <cellStyle name="Вычисление 2 5 2 2 4 4 2" xfId="14320"/>
    <cellStyle name="Вычисление 2 5 2 2 4 5" xfId="7075"/>
    <cellStyle name="Вычисление 2 5 2 2 4 5 2" xfId="15999"/>
    <cellStyle name="Вычисление 2 5 2 2 4 6" xfId="8753"/>
    <cellStyle name="Вычисление 2 5 2 2 4 6 2" xfId="17677"/>
    <cellStyle name="Вычисление 2 5 2 2 4 7" xfId="11221"/>
    <cellStyle name="Вычисление 2 5 2 2 4 8" xfId="18834"/>
    <cellStyle name="Вычисление 2 5 2 2 5" xfId="2600"/>
    <cellStyle name="Вычисление 2 5 2 2 5 2" xfId="4792"/>
    <cellStyle name="Вычисление 2 5 2 2 5 2 2" xfId="13722"/>
    <cellStyle name="Вычисление 2 5 2 2 5 3" xfId="5712"/>
    <cellStyle name="Вычисление 2 5 2 2 5 3 2" xfId="14636"/>
    <cellStyle name="Вычисление 2 5 2 2 5 4" xfId="7390"/>
    <cellStyle name="Вычисление 2 5 2 2 5 4 2" xfId="16314"/>
    <cellStyle name="Вычисление 2 5 2 2 5 5" xfId="9067"/>
    <cellStyle name="Вычисление 2 5 2 2 5 5 2" xfId="17991"/>
    <cellStyle name="Вычисление 2 5 2 2 5 6" xfId="11545"/>
    <cellStyle name="Вычисление 2 5 2 2 5 7" xfId="9896"/>
    <cellStyle name="Вычисление 2 5 2 2 6" xfId="4065"/>
    <cellStyle name="Вычисление 2 5 2 2 6 2" xfId="13005"/>
    <cellStyle name="Вычисление 2 5 2 2 7" xfId="3970"/>
    <cellStyle name="Вычисление 2 5 2 2 7 2" xfId="12910"/>
    <cellStyle name="Вычисление 2 5 2 2 8" xfId="6529"/>
    <cellStyle name="Вычисление 2 5 2 2 8 2" xfId="15453"/>
    <cellStyle name="Вычисление 2 5 2 2 9" xfId="8207"/>
    <cellStyle name="Вычисление 2 5 2 2 9 2" xfId="17131"/>
    <cellStyle name="Вычисление 2 5 2 20" xfId="9807"/>
    <cellStyle name="Вычисление 2 5 2 20 2" xfId="18731"/>
    <cellStyle name="Вычисление 2 5 2 21" xfId="10291"/>
    <cellStyle name="Вычисление 2 5 2 22" xfId="10484"/>
    <cellStyle name="Вычисление 2 5 2 3" xfId="1781"/>
    <cellStyle name="Вычисление 2 5 2 3 10" xfId="10732"/>
    <cellStyle name="Вычисление 2 5 2 3 11" xfId="19253"/>
    <cellStyle name="Вычисление 2 5 2 3 2" xfId="2128"/>
    <cellStyle name="Вычисление 2 5 2 3 2 2" xfId="3004"/>
    <cellStyle name="Вычисление 2 5 2 3 2 2 2" xfId="4756"/>
    <cellStyle name="Вычисление 2 5 2 3 2 2 2 2" xfId="13687"/>
    <cellStyle name="Вычисление 2 5 2 3 2 2 3" xfId="6116"/>
    <cellStyle name="Вычисление 2 5 2 3 2 2 3 2" xfId="15040"/>
    <cellStyle name="Вычисление 2 5 2 3 2 2 4" xfId="7794"/>
    <cellStyle name="Вычисление 2 5 2 3 2 2 4 2" xfId="16718"/>
    <cellStyle name="Вычисление 2 5 2 3 2 2 5" xfId="9471"/>
    <cellStyle name="Вычисление 2 5 2 3 2 2 5 2" xfId="18395"/>
    <cellStyle name="Вычисление 2 5 2 3 2 2 6" xfId="11949"/>
    <cellStyle name="Вычисление 2 5 2 3 2 2 7" xfId="10317"/>
    <cellStyle name="Вычисление 2 5 2 3 2 3" xfId="5155"/>
    <cellStyle name="Вычисление 2 5 2 3 2 3 2" xfId="14079"/>
    <cellStyle name="Вычисление 2 5 2 3 2 4" xfId="5254"/>
    <cellStyle name="Вычисление 2 5 2 3 2 4 2" xfId="14178"/>
    <cellStyle name="Вычисление 2 5 2 3 2 5" xfId="6933"/>
    <cellStyle name="Вычисление 2 5 2 3 2 5 2" xfId="15857"/>
    <cellStyle name="Вычисление 2 5 2 3 2 6" xfId="8611"/>
    <cellStyle name="Вычисление 2 5 2 3 2 6 2" xfId="17535"/>
    <cellStyle name="Вычисление 2 5 2 3 2 7" xfId="11079"/>
    <cellStyle name="Вычисление 2 5 2 3 2 8" xfId="19074"/>
    <cellStyle name="Вычисление 2 5 2 3 3" xfId="2214"/>
    <cellStyle name="Вычисление 2 5 2 3 3 2" xfId="3090"/>
    <cellStyle name="Вычисление 2 5 2 3 3 2 2" xfId="5133"/>
    <cellStyle name="Вычисление 2 5 2 3 3 2 2 2" xfId="14059"/>
    <cellStyle name="Вычисление 2 5 2 3 3 2 3" xfId="6202"/>
    <cellStyle name="Вычисление 2 5 2 3 3 2 3 2" xfId="15126"/>
    <cellStyle name="Вычисление 2 5 2 3 3 2 4" xfId="7880"/>
    <cellStyle name="Вычисление 2 5 2 3 3 2 4 2" xfId="16804"/>
    <cellStyle name="Вычисление 2 5 2 3 3 2 5" xfId="9557"/>
    <cellStyle name="Вычисление 2 5 2 3 3 2 5 2" xfId="18481"/>
    <cellStyle name="Вычисление 2 5 2 3 3 2 6" xfId="12035"/>
    <cellStyle name="Вычисление 2 5 2 3 3 2 7" xfId="18771"/>
    <cellStyle name="Вычисление 2 5 2 3 3 3" xfId="3465"/>
    <cellStyle name="Вычисление 2 5 2 3 3 3 2" xfId="12409"/>
    <cellStyle name="Вычисление 2 5 2 3 3 4" xfId="5340"/>
    <cellStyle name="Вычисление 2 5 2 3 3 4 2" xfId="14264"/>
    <cellStyle name="Вычисление 2 5 2 3 3 5" xfId="7019"/>
    <cellStyle name="Вычисление 2 5 2 3 3 5 2" xfId="15943"/>
    <cellStyle name="Вычисление 2 5 2 3 3 6" xfId="8697"/>
    <cellStyle name="Вычисление 2 5 2 3 3 6 2" xfId="17621"/>
    <cellStyle name="Вычисление 2 5 2 3 3 7" xfId="11165"/>
    <cellStyle name="Вычисление 2 5 2 3 3 8" xfId="19318"/>
    <cellStyle name="Вычисление 2 5 2 3 4" xfId="2300"/>
    <cellStyle name="Вычисление 2 5 2 3 4 2" xfId="3176"/>
    <cellStyle name="Вычисление 2 5 2 3 4 2 2" xfId="4933"/>
    <cellStyle name="Вычисление 2 5 2 3 4 2 2 2" xfId="13861"/>
    <cellStyle name="Вычисление 2 5 2 3 4 2 3" xfId="6288"/>
    <cellStyle name="Вычисление 2 5 2 3 4 2 3 2" xfId="15212"/>
    <cellStyle name="Вычисление 2 5 2 3 4 2 4" xfId="7966"/>
    <cellStyle name="Вычисление 2 5 2 3 4 2 4 2" xfId="16890"/>
    <cellStyle name="Вычисление 2 5 2 3 4 2 5" xfId="9643"/>
    <cellStyle name="Вычисление 2 5 2 3 4 2 5 2" xfId="18567"/>
    <cellStyle name="Вычисление 2 5 2 3 4 2 6" xfId="12121"/>
    <cellStyle name="Вычисление 2 5 2 3 4 2 7" xfId="10005"/>
    <cellStyle name="Вычисление 2 5 2 3 4 3" xfId="3363"/>
    <cellStyle name="Вычисление 2 5 2 3 4 3 2" xfId="12308"/>
    <cellStyle name="Вычисление 2 5 2 3 4 4" xfId="5426"/>
    <cellStyle name="Вычисление 2 5 2 3 4 4 2" xfId="14350"/>
    <cellStyle name="Вычисление 2 5 2 3 4 5" xfId="7105"/>
    <cellStyle name="Вычисление 2 5 2 3 4 5 2" xfId="16029"/>
    <cellStyle name="Вычисление 2 5 2 3 4 6" xfId="8783"/>
    <cellStyle name="Вычисление 2 5 2 3 4 6 2" xfId="17707"/>
    <cellStyle name="Вычисление 2 5 2 3 4 7" xfId="11251"/>
    <cellStyle name="Вычисление 2 5 2 3 4 8" xfId="19383"/>
    <cellStyle name="Вычисление 2 5 2 3 5" xfId="2657"/>
    <cellStyle name="Вычисление 2 5 2 3 5 2" xfId="3777"/>
    <cellStyle name="Вычисление 2 5 2 3 5 2 2" xfId="12717"/>
    <cellStyle name="Вычисление 2 5 2 3 5 3" xfId="5769"/>
    <cellStyle name="Вычисление 2 5 2 3 5 3 2" xfId="14693"/>
    <cellStyle name="Вычисление 2 5 2 3 5 4" xfId="7447"/>
    <cellStyle name="Вычисление 2 5 2 3 5 4 2" xfId="16371"/>
    <cellStyle name="Вычисление 2 5 2 3 5 5" xfId="9124"/>
    <cellStyle name="Вычисление 2 5 2 3 5 5 2" xfId="18048"/>
    <cellStyle name="Вычисление 2 5 2 3 5 6" xfId="11602"/>
    <cellStyle name="Вычисление 2 5 2 3 5 7" xfId="9971"/>
    <cellStyle name="Вычисление 2 5 2 3 6" xfId="3791"/>
    <cellStyle name="Вычисление 2 5 2 3 6 2" xfId="12731"/>
    <cellStyle name="Вычисление 2 5 2 3 7" xfId="3876"/>
    <cellStyle name="Вычисление 2 5 2 3 7 2" xfId="12816"/>
    <cellStyle name="Вычисление 2 5 2 3 8" xfId="6586"/>
    <cellStyle name="Вычисление 2 5 2 3 8 2" xfId="15510"/>
    <cellStyle name="Вычисление 2 5 2 3 9" xfId="8264"/>
    <cellStyle name="Вычисление 2 5 2 3 9 2" xfId="17188"/>
    <cellStyle name="Вычисление 2 5 2 4" xfId="1750"/>
    <cellStyle name="Вычисление 2 5 2 4 2" xfId="2626"/>
    <cellStyle name="Вычисление 2 5 2 4 2 2" xfId="4157"/>
    <cellStyle name="Вычисление 2 5 2 4 2 2 2" xfId="13096"/>
    <cellStyle name="Вычисление 2 5 2 4 2 3" xfId="5738"/>
    <cellStyle name="Вычисление 2 5 2 4 2 3 2" xfId="14662"/>
    <cellStyle name="Вычисление 2 5 2 4 2 4" xfId="7416"/>
    <cellStyle name="Вычисление 2 5 2 4 2 4 2" xfId="16340"/>
    <cellStyle name="Вычисление 2 5 2 4 2 5" xfId="9093"/>
    <cellStyle name="Вычисление 2 5 2 4 2 5 2" xfId="18017"/>
    <cellStyle name="Вычисление 2 5 2 4 2 6" xfId="11571"/>
    <cellStyle name="Вычисление 2 5 2 4 2 7" xfId="10354"/>
    <cellStyle name="Вычисление 2 5 2 4 3" xfId="4023"/>
    <cellStyle name="Вычисление 2 5 2 4 3 2" xfId="12963"/>
    <cellStyle name="Вычисление 2 5 2 4 4" xfId="5106"/>
    <cellStyle name="Вычисление 2 5 2 4 4 2" xfId="14033"/>
    <cellStyle name="Вычисление 2 5 2 4 5" xfId="6555"/>
    <cellStyle name="Вычисление 2 5 2 4 5 2" xfId="15479"/>
    <cellStyle name="Вычисление 2 5 2 4 6" xfId="8233"/>
    <cellStyle name="Вычисление 2 5 2 4 6 2" xfId="17157"/>
    <cellStyle name="Вычисление 2 5 2 4 7" xfId="10701"/>
    <cellStyle name="Вычисление 2 5 2 4 8" xfId="19021"/>
    <cellStyle name="Вычисление 2 5 2 5" xfId="1785"/>
    <cellStyle name="Вычисление 2 5 2 5 2" xfId="2661"/>
    <cellStyle name="Вычисление 2 5 2 5 2 2" xfId="3420"/>
    <cellStyle name="Вычисление 2 5 2 5 2 2 2" xfId="12364"/>
    <cellStyle name="Вычисление 2 5 2 5 2 3" xfId="5773"/>
    <cellStyle name="Вычисление 2 5 2 5 2 3 2" xfId="14697"/>
    <cellStyle name="Вычисление 2 5 2 5 2 4" xfId="7451"/>
    <cellStyle name="Вычисление 2 5 2 5 2 4 2" xfId="16375"/>
    <cellStyle name="Вычисление 2 5 2 5 2 5" xfId="9128"/>
    <cellStyle name="Вычисление 2 5 2 5 2 5 2" xfId="18052"/>
    <cellStyle name="Вычисление 2 5 2 5 2 6" xfId="11606"/>
    <cellStyle name="Вычисление 2 5 2 5 2 7" xfId="10133"/>
    <cellStyle name="Вычисление 2 5 2 5 3" xfId="3809"/>
    <cellStyle name="Вычисление 2 5 2 5 3 2" xfId="12749"/>
    <cellStyle name="Вычисление 2 5 2 5 4" xfId="4054"/>
    <cellStyle name="Вычисление 2 5 2 5 4 2" xfId="12994"/>
    <cellStyle name="Вычисление 2 5 2 5 5" xfId="6590"/>
    <cellStyle name="Вычисление 2 5 2 5 5 2" xfId="15514"/>
    <cellStyle name="Вычисление 2 5 2 5 6" xfId="8268"/>
    <cellStyle name="Вычисление 2 5 2 5 6 2" xfId="17192"/>
    <cellStyle name="Вычисление 2 5 2 5 7" xfId="10736"/>
    <cellStyle name="Вычисление 2 5 2 5 8" xfId="19217"/>
    <cellStyle name="Вычисление 2 5 2 6" xfId="1797"/>
    <cellStyle name="Вычисление 2 5 2 6 2" xfId="2673"/>
    <cellStyle name="Вычисление 2 5 2 6 2 2" xfId="3599"/>
    <cellStyle name="Вычисление 2 5 2 6 2 2 2" xfId="12541"/>
    <cellStyle name="Вычисление 2 5 2 6 2 3" xfId="5785"/>
    <cellStyle name="Вычисление 2 5 2 6 2 3 2" xfId="14709"/>
    <cellStyle name="Вычисление 2 5 2 6 2 4" xfId="7463"/>
    <cellStyle name="Вычисление 2 5 2 6 2 4 2" xfId="16387"/>
    <cellStyle name="Вычисление 2 5 2 6 2 5" xfId="9140"/>
    <cellStyle name="Вычисление 2 5 2 6 2 5 2" xfId="18064"/>
    <cellStyle name="Вычисление 2 5 2 6 2 6" xfId="11618"/>
    <cellStyle name="Вычисление 2 5 2 6 2 7" xfId="9877"/>
    <cellStyle name="Вычисление 2 5 2 6 3" xfId="4083"/>
    <cellStyle name="Вычисление 2 5 2 6 3 2" xfId="13023"/>
    <cellStyle name="Вычисление 2 5 2 6 4" xfId="4214"/>
    <cellStyle name="Вычисление 2 5 2 6 4 2" xfId="13153"/>
    <cellStyle name="Вычисление 2 5 2 6 5" xfId="6602"/>
    <cellStyle name="Вычисление 2 5 2 6 5 2" xfId="15526"/>
    <cellStyle name="Вычисление 2 5 2 6 6" xfId="8280"/>
    <cellStyle name="Вычисление 2 5 2 6 6 2" xfId="17204"/>
    <cellStyle name="Вычисление 2 5 2 6 7" xfId="10748"/>
    <cellStyle name="Вычисление 2 5 2 6 8" xfId="19252"/>
    <cellStyle name="Вычисление 2 5 2 7" xfId="1871"/>
    <cellStyle name="Вычисление 2 5 2 7 2" xfId="2747"/>
    <cellStyle name="Вычисление 2 5 2 7 2 2" xfId="4877"/>
    <cellStyle name="Вычисление 2 5 2 7 2 2 2" xfId="13805"/>
    <cellStyle name="Вычисление 2 5 2 7 2 3" xfId="5859"/>
    <cellStyle name="Вычисление 2 5 2 7 2 3 2" xfId="14783"/>
    <cellStyle name="Вычисление 2 5 2 7 2 4" xfId="7537"/>
    <cellStyle name="Вычисление 2 5 2 7 2 4 2" xfId="16461"/>
    <cellStyle name="Вычисление 2 5 2 7 2 5" xfId="9214"/>
    <cellStyle name="Вычисление 2 5 2 7 2 5 2" xfId="18138"/>
    <cellStyle name="Вычисление 2 5 2 7 2 6" xfId="11692"/>
    <cellStyle name="Вычисление 2 5 2 7 2 7" xfId="10238"/>
    <cellStyle name="Вычисление 2 5 2 7 3" xfId="3939"/>
    <cellStyle name="Вычисление 2 5 2 7 3 2" xfId="12879"/>
    <cellStyle name="Вычисление 2 5 2 7 4" xfId="4379"/>
    <cellStyle name="Вычисление 2 5 2 7 4 2" xfId="13317"/>
    <cellStyle name="Вычисление 2 5 2 7 5" xfId="6676"/>
    <cellStyle name="Вычисление 2 5 2 7 5 2" xfId="15600"/>
    <cellStyle name="Вычисление 2 5 2 7 6" xfId="8354"/>
    <cellStyle name="Вычисление 2 5 2 7 6 2" xfId="17278"/>
    <cellStyle name="Вычисление 2 5 2 7 7" xfId="10822"/>
    <cellStyle name="Вычисление 2 5 2 7 8" xfId="19350"/>
    <cellStyle name="Вычисление 2 5 2 8" xfId="1818"/>
    <cellStyle name="Вычисление 2 5 2 8 2" xfId="2694"/>
    <cellStyle name="Вычисление 2 5 2 8 2 2" xfId="3710"/>
    <cellStyle name="Вычисление 2 5 2 8 2 2 2" xfId="12650"/>
    <cellStyle name="Вычисление 2 5 2 8 2 3" xfId="5806"/>
    <cellStyle name="Вычисление 2 5 2 8 2 3 2" xfId="14730"/>
    <cellStyle name="Вычисление 2 5 2 8 2 4" xfId="7484"/>
    <cellStyle name="Вычисление 2 5 2 8 2 4 2" xfId="16408"/>
    <cellStyle name="Вычисление 2 5 2 8 2 5" xfId="9161"/>
    <cellStyle name="Вычисление 2 5 2 8 2 5 2" xfId="18085"/>
    <cellStyle name="Вычисление 2 5 2 8 2 6" xfId="11639"/>
    <cellStyle name="Вычисление 2 5 2 8 2 7" xfId="9889"/>
    <cellStyle name="Вычисление 2 5 2 8 3" xfId="5147"/>
    <cellStyle name="Вычисление 2 5 2 8 3 2" xfId="14071"/>
    <cellStyle name="Вычисление 2 5 2 8 4" xfId="4307"/>
    <cellStyle name="Вычисление 2 5 2 8 4 2" xfId="13246"/>
    <cellStyle name="Вычисление 2 5 2 8 5" xfId="6623"/>
    <cellStyle name="Вычисление 2 5 2 8 5 2" xfId="15547"/>
    <cellStyle name="Вычисление 2 5 2 8 6" xfId="8301"/>
    <cellStyle name="Вычисление 2 5 2 8 6 2" xfId="17225"/>
    <cellStyle name="Вычисление 2 5 2 8 7" xfId="10769"/>
    <cellStyle name="Вычисление 2 5 2 8 8" xfId="18907"/>
    <cellStyle name="Вычисление 2 5 2 9" xfId="1951"/>
    <cellStyle name="Вычисление 2 5 2 9 2" xfId="2827"/>
    <cellStyle name="Вычисление 2 5 2 9 2 2" xfId="4655"/>
    <cellStyle name="Вычисление 2 5 2 9 2 2 2" xfId="13588"/>
    <cellStyle name="Вычисление 2 5 2 9 2 3" xfId="5939"/>
    <cellStyle name="Вычисление 2 5 2 9 2 3 2" xfId="14863"/>
    <cellStyle name="Вычисление 2 5 2 9 2 4" xfId="7617"/>
    <cellStyle name="Вычисление 2 5 2 9 2 4 2" xfId="16541"/>
    <cellStyle name="Вычисление 2 5 2 9 2 5" xfId="9294"/>
    <cellStyle name="Вычисление 2 5 2 9 2 5 2" xfId="18218"/>
    <cellStyle name="Вычисление 2 5 2 9 2 6" xfId="11772"/>
    <cellStyle name="Вычисление 2 5 2 9 2 7" xfId="10366"/>
    <cellStyle name="Вычисление 2 5 2 9 3" xfId="4066"/>
    <cellStyle name="Вычисление 2 5 2 9 3 2" xfId="13006"/>
    <cellStyle name="Вычисление 2 5 2 9 4" xfId="4888"/>
    <cellStyle name="Вычисление 2 5 2 9 4 2" xfId="13816"/>
    <cellStyle name="Вычисление 2 5 2 9 5" xfId="6756"/>
    <cellStyle name="Вычисление 2 5 2 9 5 2" xfId="15680"/>
    <cellStyle name="Вычисление 2 5 2 9 6" xfId="8434"/>
    <cellStyle name="Вычисление 2 5 2 9 6 2" xfId="17358"/>
    <cellStyle name="Вычисление 2 5 2 9 7" xfId="10902"/>
    <cellStyle name="Вычисление 2 5 2 9 8" xfId="19152"/>
    <cellStyle name="Вычисление 2 6" xfId="1642"/>
    <cellStyle name="Вычисление 2 6 10" xfId="10593"/>
    <cellStyle name="Вычисление 2 6 11" xfId="19220"/>
    <cellStyle name="Вычисление 2 6 2" xfId="2065"/>
    <cellStyle name="Вычисление 2 6 2 2" xfId="2941"/>
    <cellStyle name="Вычисление 2 6 2 2 2" xfId="4355"/>
    <cellStyle name="Вычисление 2 6 2 2 2 2" xfId="13294"/>
    <cellStyle name="Вычисление 2 6 2 2 3" xfId="6053"/>
    <cellStyle name="Вычисление 2 6 2 2 3 2" xfId="14977"/>
    <cellStyle name="Вычисление 2 6 2 2 4" xfId="7731"/>
    <cellStyle name="Вычисление 2 6 2 2 4 2" xfId="16655"/>
    <cellStyle name="Вычисление 2 6 2 2 5" xfId="9408"/>
    <cellStyle name="Вычисление 2 6 2 2 5 2" xfId="18332"/>
    <cellStyle name="Вычисление 2 6 2 2 6" xfId="11886"/>
    <cellStyle name="Вычисление 2 6 2 2 7" xfId="10546"/>
    <cellStyle name="Вычисление 2 6 2 3" xfId="4768"/>
    <cellStyle name="Вычисление 2 6 2 3 2" xfId="13699"/>
    <cellStyle name="Вычисление 2 6 2 4" xfId="4358"/>
    <cellStyle name="Вычисление 2 6 2 4 2" xfId="13297"/>
    <cellStyle name="Вычисление 2 6 2 5" xfId="6870"/>
    <cellStyle name="Вычисление 2 6 2 5 2" xfId="15794"/>
    <cellStyle name="Вычисление 2 6 2 6" xfId="8548"/>
    <cellStyle name="Вычисление 2 6 2 6 2" xfId="17472"/>
    <cellStyle name="Вычисление 2 6 2 7" xfId="11016"/>
    <cellStyle name="Вычисление 2 6 2 8" xfId="19432"/>
    <cellStyle name="Вычисление 2 6 3" xfId="2151"/>
    <cellStyle name="Вычисление 2 6 3 2" xfId="3027"/>
    <cellStyle name="Вычисление 2 6 3 2 2" xfId="4049"/>
    <cellStyle name="Вычисление 2 6 3 2 2 2" xfId="12989"/>
    <cellStyle name="Вычисление 2 6 3 2 3" xfId="6139"/>
    <cellStyle name="Вычисление 2 6 3 2 3 2" xfId="15063"/>
    <cellStyle name="Вычисление 2 6 3 2 4" xfId="7817"/>
    <cellStyle name="Вычисление 2 6 3 2 4 2" xfId="16741"/>
    <cellStyle name="Вычисление 2 6 3 2 5" xfId="9494"/>
    <cellStyle name="Вычисление 2 6 3 2 5 2" xfId="18418"/>
    <cellStyle name="Вычисление 2 6 3 2 6" xfId="11972"/>
    <cellStyle name="Вычисление 2 6 3 2 7" xfId="10475"/>
    <cellStyle name="Вычисление 2 6 3 3" xfId="4016"/>
    <cellStyle name="Вычисление 2 6 3 3 2" xfId="12956"/>
    <cellStyle name="Вычисление 2 6 3 4" xfId="5277"/>
    <cellStyle name="Вычисление 2 6 3 4 2" xfId="14201"/>
    <cellStyle name="Вычисление 2 6 3 5" xfId="6956"/>
    <cellStyle name="Вычисление 2 6 3 5 2" xfId="15880"/>
    <cellStyle name="Вычисление 2 6 3 6" xfId="8634"/>
    <cellStyle name="Вычисление 2 6 3 6 2" xfId="17558"/>
    <cellStyle name="Вычисление 2 6 3 7" xfId="11102"/>
    <cellStyle name="Вычисление 2 6 3 8" xfId="19177"/>
    <cellStyle name="Вычисление 2 6 4" xfId="2237"/>
    <cellStyle name="Вычисление 2 6 4 2" xfId="3113"/>
    <cellStyle name="Вычисление 2 6 4 2 2" xfId="5095"/>
    <cellStyle name="Вычисление 2 6 4 2 2 2" xfId="14022"/>
    <cellStyle name="Вычисление 2 6 4 2 3" xfId="6225"/>
    <cellStyle name="Вычисление 2 6 4 2 3 2" xfId="15149"/>
    <cellStyle name="Вычисление 2 6 4 2 4" xfId="7903"/>
    <cellStyle name="Вычисление 2 6 4 2 4 2" xfId="16827"/>
    <cellStyle name="Вычисление 2 6 4 2 5" xfId="9580"/>
    <cellStyle name="Вычисление 2 6 4 2 5 2" xfId="18504"/>
    <cellStyle name="Вычисление 2 6 4 2 6" xfId="12058"/>
    <cellStyle name="Вычисление 2 6 4 2 7" xfId="10217"/>
    <cellStyle name="Вычисление 2 6 4 3" xfId="5136"/>
    <cellStyle name="Вычисление 2 6 4 3 2" xfId="14061"/>
    <cellStyle name="Вычисление 2 6 4 4" xfId="5363"/>
    <cellStyle name="Вычисление 2 6 4 4 2" xfId="14287"/>
    <cellStyle name="Вычисление 2 6 4 5" xfId="7042"/>
    <cellStyle name="Вычисление 2 6 4 5 2" xfId="15966"/>
    <cellStyle name="Вычисление 2 6 4 6" xfId="8720"/>
    <cellStyle name="Вычисление 2 6 4 6 2" xfId="17644"/>
    <cellStyle name="Вычисление 2 6 4 7" xfId="11188"/>
    <cellStyle name="Вычисление 2 6 4 8" xfId="19672"/>
    <cellStyle name="Вычисление 2 6 5" xfId="2518"/>
    <cellStyle name="Вычисление 2 6 5 2" xfId="3881"/>
    <cellStyle name="Вычисление 2 6 5 2 2" xfId="12821"/>
    <cellStyle name="Вычисление 2 6 5 3" xfId="5630"/>
    <cellStyle name="Вычисление 2 6 5 3 2" xfId="14554"/>
    <cellStyle name="Вычисление 2 6 5 4" xfId="7308"/>
    <cellStyle name="Вычисление 2 6 5 4 2" xfId="16232"/>
    <cellStyle name="Вычисление 2 6 5 5" xfId="8985"/>
    <cellStyle name="Вычисление 2 6 5 5 2" xfId="17909"/>
    <cellStyle name="Вычисление 2 6 5 6" xfId="11463"/>
    <cellStyle name="Вычисление 2 6 5 7" xfId="19639"/>
    <cellStyle name="Вычисление 2 6 6" xfId="4656"/>
    <cellStyle name="Вычисление 2 6 6 2" xfId="13589"/>
    <cellStyle name="Вычисление 2 6 7" xfId="4147"/>
    <cellStyle name="Вычисление 2 6 7 2" xfId="13086"/>
    <cellStyle name="Вычисление 2 6 8" xfId="6447"/>
    <cellStyle name="Вычисление 2 6 8 2" xfId="15371"/>
    <cellStyle name="Вычисление 2 6 9" xfId="8125"/>
    <cellStyle name="Вычисление 2 6 9 2" xfId="17049"/>
    <cellStyle name="Вычисление 2 7" xfId="1763"/>
    <cellStyle name="Вычисление 2 7 10" xfId="10714"/>
    <cellStyle name="Вычисление 2 7 11" xfId="19146"/>
    <cellStyle name="Вычисление 2 7 2" xfId="2130"/>
    <cellStyle name="Вычисление 2 7 2 2" xfId="3006"/>
    <cellStyle name="Вычисление 2 7 2 2 2" xfId="5067"/>
    <cellStyle name="Вычисление 2 7 2 2 2 2" xfId="13994"/>
    <cellStyle name="Вычисление 2 7 2 2 3" xfId="6118"/>
    <cellStyle name="Вычисление 2 7 2 2 3 2" xfId="15042"/>
    <cellStyle name="Вычисление 2 7 2 2 4" xfId="7796"/>
    <cellStyle name="Вычисление 2 7 2 2 4 2" xfId="16720"/>
    <cellStyle name="Вычисление 2 7 2 2 5" xfId="9473"/>
    <cellStyle name="Вычисление 2 7 2 2 5 2" xfId="18397"/>
    <cellStyle name="Вычисление 2 7 2 2 6" xfId="11951"/>
    <cellStyle name="Вычисление 2 7 2 2 7" xfId="10476"/>
    <cellStyle name="Вычисление 2 7 2 3" xfId="3789"/>
    <cellStyle name="Вычисление 2 7 2 3 2" xfId="12729"/>
    <cellStyle name="Вычисление 2 7 2 4" xfId="5256"/>
    <cellStyle name="Вычисление 2 7 2 4 2" xfId="14180"/>
    <cellStyle name="Вычисление 2 7 2 5" xfId="6935"/>
    <cellStyle name="Вычисление 2 7 2 5 2" xfId="15859"/>
    <cellStyle name="Вычисление 2 7 2 6" xfId="8613"/>
    <cellStyle name="Вычисление 2 7 2 6 2" xfId="17537"/>
    <cellStyle name="Вычисление 2 7 2 7" xfId="11081"/>
    <cellStyle name="Вычисление 2 7 2 8" xfId="19240"/>
    <cellStyle name="Вычисление 2 7 3" xfId="2216"/>
    <cellStyle name="Вычисление 2 7 3 2" xfId="3092"/>
    <cellStyle name="Вычисление 2 7 3 2 2" xfId="3827"/>
    <cellStyle name="Вычисление 2 7 3 2 2 2" xfId="12767"/>
    <cellStyle name="Вычисление 2 7 3 2 3" xfId="6204"/>
    <cellStyle name="Вычисление 2 7 3 2 3 2" xfId="15128"/>
    <cellStyle name="Вычисление 2 7 3 2 4" xfId="7882"/>
    <cellStyle name="Вычисление 2 7 3 2 4 2" xfId="16806"/>
    <cellStyle name="Вычисление 2 7 3 2 5" xfId="9559"/>
    <cellStyle name="Вычисление 2 7 3 2 5 2" xfId="18483"/>
    <cellStyle name="Вычисление 2 7 3 2 6" xfId="12037"/>
    <cellStyle name="Вычисление 2 7 3 2 7" xfId="18767"/>
    <cellStyle name="Вычисление 2 7 3 3" xfId="3846"/>
    <cellStyle name="Вычисление 2 7 3 3 2" xfId="12786"/>
    <cellStyle name="Вычисление 2 7 3 4" xfId="5342"/>
    <cellStyle name="Вычисление 2 7 3 4 2" xfId="14266"/>
    <cellStyle name="Вычисление 2 7 3 5" xfId="7021"/>
    <cellStyle name="Вычисление 2 7 3 5 2" xfId="15945"/>
    <cellStyle name="Вычисление 2 7 3 6" xfId="8699"/>
    <cellStyle name="Вычисление 2 7 3 6 2" xfId="17623"/>
    <cellStyle name="Вычисление 2 7 3 7" xfId="11167"/>
    <cellStyle name="Вычисление 2 7 3 8" xfId="19352"/>
    <cellStyle name="Вычисление 2 7 4" xfId="2302"/>
    <cellStyle name="Вычисление 2 7 4 2" xfId="3178"/>
    <cellStyle name="Вычисление 2 7 4 2 2" xfId="4387"/>
    <cellStyle name="Вычисление 2 7 4 2 2 2" xfId="13325"/>
    <cellStyle name="Вычисление 2 7 4 2 3" xfId="6290"/>
    <cellStyle name="Вычисление 2 7 4 2 3 2" xfId="15214"/>
    <cellStyle name="Вычисление 2 7 4 2 4" xfId="7968"/>
    <cellStyle name="Вычисление 2 7 4 2 4 2" xfId="16892"/>
    <cellStyle name="Вычисление 2 7 4 2 5" xfId="9645"/>
    <cellStyle name="Вычисление 2 7 4 2 5 2" xfId="18569"/>
    <cellStyle name="Вычисление 2 7 4 2 6" xfId="12123"/>
    <cellStyle name="Вычисление 2 7 4 2 7" xfId="10043"/>
    <cellStyle name="Вычисление 2 7 4 3" xfId="3676"/>
    <cellStyle name="Вычисление 2 7 4 3 2" xfId="12617"/>
    <cellStyle name="Вычисление 2 7 4 4" xfId="5428"/>
    <cellStyle name="Вычисление 2 7 4 4 2" xfId="14352"/>
    <cellStyle name="Вычисление 2 7 4 5" xfId="7107"/>
    <cellStyle name="Вычисление 2 7 4 5 2" xfId="16031"/>
    <cellStyle name="Вычисление 2 7 4 6" xfId="8785"/>
    <cellStyle name="Вычисление 2 7 4 6 2" xfId="17709"/>
    <cellStyle name="Вычисление 2 7 4 7" xfId="11253"/>
    <cellStyle name="Вычисление 2 7 4 8" xfId="19415"/>
    <cellStyle name="Вычисление 2 7 5" xfId="2639"/>
    <cellStyle name="Вычисление 2 7 5 2" xfId="3879"/>
    <cellStyle name="Вычисление 2 7 5 2 2" xfId="12819"/>
    <cellStyle name="Вычисление 2 7 5 3" xfId="5751"/>
    <cellStyle name="Вычисление 2 7 5 3 2" xfId="14675"/>
    <cellStyle name="Вычисление 2 7 5 4" xfId="7429"/>
    <cellStyle name="Вычисление 2 7 5 4 2" xfId="16353"/>
    <cellStyle name="Вычисление 2 7 5 5" xfId="9106"/>
    <cellStyle name="Вычисление 2 7 5 5 2" xfId="18030"/>
    <cellStyle name="Вычисление 2 7 5 6" xfId="11584"/>
    <cellStyle name="Вычисление 2 7 5 7" xfId="10414"/>
    <cellStyle name="Вычисление 2 7 6" xfId="3609"/>
    <cellStyle name="Вычисление 2 7 6 2" xfId="12551"/>
    <cellStyle name="Вычисление 2 7 7" xfId="3775"/>
    <cellStyle name="Вычисление 2 7 7 2" xfId="12715"/>
    <cellStyle name="Вычисление 2 7 8" xfId="6568"/>
    <cellStyle name="Вычисление 2 7 8 2" xfId="15492"/>
    <cellStyle name="Вычисление 2 7 9" xfId="8246"/>
    <cellStyle name="Вычисление 2 7 9 2" xfId="17170"/>
    <cellStyle name="Вычисление 2 8" xfId="1670"/>
    <cellStyle name="Вычисление 2 8 2" xfId="2546"/>
    <cellStyle name="Вычисление 2 8 2 2" xfId="3383"/>
    <cellStyle name="Вычисление 2 8 2 2 2" xfId="12327"/>
    <cellStyle name="Вычисление 2 8 2 3" xfId="5658"/>
    <cellStyle name="Вычисление 2 8 2 3 2" xfId="14582"/>
    <cellStyle name="Вычисление 2 8 2 4" xfId="7336"/>
    <cellStyle name="Вычисление 2 8 2 4 2" xfId="16260"/>
    <cellStyle name="Вычисление 2 8 2 5" xfId="9013"/>
    <cellStyle name="Вычисление 2 8 2 5 2" xfId="17937"/>
    <cellStyle name="Вычисление 2 8 2 6" xfId="11491"/>
    <cellStyle name="Вычисление 2 8 2 7" xfId="10114"/>
    <cellStyle name="Вычисление 2 8 3" xfId="4804"/>
    <cellStyle name="Вычисление 2 8 3 2" xfId="13734"/>
    <cellStyle name="Вычисление 2 8 4" xfId="5091"/>
    <cellStyle name="Вычисление 2 8 4 2" xfId="14018"/>
    <cellStyle name="Вычисление 2 8 5" xfId="6475"/>
    <cellStyle name="Вычисление 2 8 5 2" xfId="15399"/>
    <cellStyle name="Вычисление 2 8 6" xfId="8153"/>
    <cellStyle name="Вычисление 2 8 6 2" xfId="17077"/>
    <cellStyle name="Вычисление 2 8 7" xfId="10621"/>
    <cellStyle name="Вычисление 2 8 8" xfId="18838"/>
    <cellStyle name="Вычисление 2 9" xfId="1627"/>
    <cellStyle name="Вычисление 2 9 2" xfId="2503"/>
    <cellStyle name="Вычисление 2 9 2 2" xfId="4351"/>
    <cellStyle name="Вычисление 2 9 2 2 2" xfId="13290"/>
    <cellStyle name="Вычисление 2 9 2 3" xfId="5615"/>
    <cellStyle name="Вычисление 2 9 2 3 2" xfId="14539"/>
    <cellStyle name="Вычисление 2 9 2 4" xfId="7293"/>
    <cellStyle name="Вычисление 2 9 2 4 2" xfId="16217"/>
    <cellStyle name="Вычисление 2 9 2 5" xfId="8970"/>
    <cellStyle name="Вычисление 2 9 2 5 2" xfId="17894"/>
    <cellStyle name="Вычисление 2 9 2 6" xfId="11448"/>
    <cellStyle name="Вычисление 2 9 2 7" xfId="19026"/>
    <cellStyle name="Вычисление 2 9 3" xfId="4398"/>
    <cellStyle name="Вычисление 2 9 3 2" xfId="13336"/>
    <cellStyle name="Вычисление 2 9 4" xfId="4626"/>
    <cellStyle name="Вычисление 2 9 4 2" xfId="13560"/>
    <cellStyle name="Вычисление 2 9 5" xfId="6432"/>
    <cellStyle name="Вычисление 2 9 5 2" xfId="15356"/>
    <cellStyle name="Вычисление 2 9 6" xfId="8110"/>
    <cellStyle name="Вычисление 2 9 6 2" xfId="17034"/>
    <cellStyle name="Вычисление 2 9 7" xfId="10578"/>
    <cellStyle name="Вычисление 2 9 8" xfId="18884"/>
    <cellStyle name="Вычисление 3" xfId="472"/>
    <cellStyle name="Гиперссылка 2" xfId="113"/>
    <cellStyle name="Гиперссылка 2 2" xfId="310"/>
    <cellStyle name="Гиперссылка 2 2 2" xfId="1099"/>
    <cellStyle name="Гиперссылка 2 3" xfId="779"/>
    <cellStyle name="Гиперссылка 2 3 2" xfId="1216"/>
    <cellStyle name="Денежный 2" xfId="114"/>
    <cellStyle name="Денежный 2 2" xfId="115"/>
    <cellStyle name="Денежный 2 2 2" xfId="445"/>
    <cellStyle name="Денежный 2 2 2 2" xfId="895"/>
    <cellStyle name="Денежный 2 2 2 3" xfId="1101"/>
    <cellStyle name="Денежный 2 2 3" xfId="643"/>
    <cellStyle name="Денежный 2 2 3 2" xfId="1218"/>
    <cellStyle name="Денежный 2 3" xfId="549"/>
    <cellStyle name="Денежный 2 3 2" xfId="894"/>
    <cellStyle name="Денежный 2 3 3" xfId="1100"/>
    <cellStyle name="Денежный 2 4" xfId="613"/>
    <cellStyle name="Денежный 2 4 2" xfId="1217"/>
    <cellStyle name="Денежный 2 4 3" xfId="1539"/>
    <cellStyle name="Денежный 3" xfId="116"/>
    <cellStyle name="Денежный 3 2" xfId="117"/>
    <cellStyle name="Денежный 3 2 2" xfId="265"/>
    <cellStyle name="Денежный 3 2 2 2" xfId="897"/>
    <cellStyle name="Денежный 3 2 2 3" xfId="1103"/>
    <cellStyle name="Денежный 3 2 3" xfId="772"/>
    <cellStyle name="Денежный 3 2 3 2" xfId="1220"/>
    <cellStyle name="Денежный 3 2 3 3" xfId="1540"/>
    <cellStyle name="Денежный 3 2 4" xfId="1023"/>
    <cellStyle name="Денежный 3 2 4 2" xfId="1537"/>
    <cellStyle name="Денежный 3 2 4 3" xfId="1514"/>
    <cellStyle name="Денежный 3 2 5" xfId="1360"/>
    <cellStyle name="Денежный 3 3" xfId="270"/>
    <cellStyle name="Денежный 3 3 2" xfId="896"/>
    <cellStyle name="Денежный 3 3 3" xfId="1102"/>
    <cellStyle name="Денежный 3 4" xfId="609"/>
    <cellStyle name="Денежный 3 4 2" xfId="1219"/>
    <cellStyle name="Денежный 3 4 3" xfId="1541"/>
    <cellStyle name="Денежный 3 5" xfId="1024"/>
    <cellStyle name="Денежный 3 5 2" xfId="1536"/>
    <cellStyle name="Денежный 3 5 3" xfId="1515"/>
    <cellStyle name="Денежный 3 6" xfId="1390"/>
    <cellStyle name="Заголовок 1" xfId="2" builtinId="16" customBuiltin="1"/>
    <cellStyle name="Заголовок 1 2" xfId="118"/>
    <cellStyle name="Заголовок 1 2 2" xfId="268"/>
    <cellStyle name="Заголовок 1 2 3" xfId="591"/>
    <cellStyle name="Заголовок 1 3" xfId="463"/>
    <cellStyle name="Заголовок 2" xfId="3" builtinId="17" customBuiltin="1"/>
    <cellStyle name="Заголовок 2 2" xfId="119"/>
    <cellStyle name="Заголовок 2 2 2" xfId="547"/>
    <cellStyle name="Заголовок 2 2 3" xfId="612"/>
    <cellStyle name="Заголовок 2 3" xfId="464"/>
    <cellStyle name="Заголовок 3" xfId="4" builtinId="18" customBuiltin="1"/>
    <cellStyle name="Заголовок 3 2" xfId="120"/>
    <cellStyle name="Заголовок 3 2 2" xfId="529"/>
    <cellStyle name="Заголовок 3 2 3" xfId="833"/>
    <cellStyle name="Заголовок 3 3" xfId="465"/>
    <cellStyle name="Заголовок 4" xfId="5" builtinId="19" customBuiltin="1"/>
    <cellStyle name="Заголовок 4 2" xfId="121"/>
    <cellStyle name="Заголовок 4 2 2" xfId="417"/>
    <cellStyle name="Заголовок 4 2 3" xfId="774"/>
    <cellStyle name="Заголовок 4 3" xfId="466"/>
    <cellStyle name="Итог" xfId="17" builtinId="25" customBuiltin="1"/>
    <cellStyle name="Итог 2" xfId="122"/>
    <cellStyle name="Итог 2 10" xfId="1875"/>
    <cellStyle name="Итог 2 10 2" xfId="2751"/>
    <cellStyle name="Итог 2 10 2 2" xfId="4893"/>
    <cellStyle name="Итог 2 10 2 2 2" xfId="13821"/>
    <cellStyle name="Итог 2 10 2 3" xfId="5863"/>
    <cellStyle name="Итог 2 10 2 3 2" xfId="14787"/>
    <cellStyle name="Итог 2 10 2 4" xfId="7541"/>
    <cellStyle name="Итог 2 10 2 4 2" xfId="16465"/>
    <cellStyle name="Итог 2 10 2 5" xfId="9218"/>
    <cellStyle name="Итог 2 10 2 5 2" xfId="18142"/>
    <cellStyle name="Итог 2 10 2 6" xfId="11696"/>
    <cellStyle name="Итог 2 10 2 7" xfId="10437"/>
    <cellStyle name="Итог 2 10 3" xfId="3586"/>
    <cellStyle name="Итог 2 10 3 2" xfId="12528"/>
    <cellStyle name="Итог 2 10 4" xfId="4085"/>
    <cellStyle name="Итог 2 10 4 2" xfId="13025"/>
    <cellStyle name="Итог 2 10 5" xfId="6680"/>
    <cellStyle name="Итог 2 10 5 2" xfId="15604"/>
    <cellStyle name="Итог 2 10 6" xfId="8358"/>
    <cellStyle name="Итог 2 10 6 2" xfId="17282"/>
    <cellStyle name="Итог 2 10 7" xfId="10826"/>
    <cellStyle name="Итог 2 10 8" xfId="19118"/>
    <cellStyle name="Итог 2 11" xfId="1936"/>
    <cellStyle name="Итог 2 11 2" xfId="2812"/>
    <cellStyle name="Итог 2 11 2 2" xfId="3714"/>
    <cellStyle name="Итог 2 11 2 2 2" xfId="12654"/>
    <cellStyle name="Итог 2 11 2 3" xfId="5924"/>
    <cellStyle name="Итог 2 11 2 3 2" xfId="14848"/>
    <cellStyle name="Итог 2 11 2 4" xfId="7602"/>
    <cellStyle name="Итог 2 11 2 4 2" xfId="16526"/>
    <cellStyle name="Итог 2 11 2 5" xfId="9279"/>
    <cellStyle name="Итог 2 11 2 5 2" xfId="18203"/>
    <cellStyle name="Итог 2 11 2 6" xfId="11757"/>
    <cellStyle name="Итог 2 11 2 7" xfId="10530"/>
    <cellStyle name="Итог 2 11 3" xfId="3783"/>
    <cellStyle name="Итог 2 11 3 2" xfId="12723"/>
    <cellStyle name="Итог 2 11 4" xfId="3706"/>
    <cellStyle name="Итог 2 11 4 2" xfId="12646"/>
    <cellStyle name="Итог 2 11 5" xfId="6741"/>
    <cellStyle name="Итог 2 11 5 2" xfId="15665"/>
    <cellStyle name="Итог 2 11 6" xfId="8419"/>
    <cellStyle name="Итог 2 11 6 2" xfId="17343"/>
    <cellStyle name="Итог 2 11 7" xfId="10887"/>
    <cellStyle name="Итог 2 11 8" xfId="19034"/>
    <cellStyle name="Итог 2 12" xfId="1985"/>
    <cellStyle name="Итог 2 12 2" xfId="2861"/>
    <cellStyle name="Итог 2 12 2 2" xfId="4332"/>
    <cellStyle name="Итог 2 12 2 2 2" xfId="13271"/>
    <cellStyle name="Итог 2 12 2 3" xfId="5973"/>
    <cellStyle name="Итог 2 12 2 3 2" xfId="14897"/>
    <cellStyle name="Итог 2 12 2 4" xfId="7651"/>
    <cellStyle name="Итог 2 12 2 4 2" xfId="16575"/>
    <cellStyle name="Итог 2 12 2 5" xfId="9328"/>
    <cellStyle name="Итог 2 12 2 5 2" xfId="18252"/>
    <cellStyle name="Итог 2 12 2 6" xfId="11806"/>
    <cellStyle name="Итог 2 12 2 7" xfId="10102"/>
    <cellStyle name="Итог 2 12 3" xfId="3905"/>
    <cellStyle name="Итог 2 12 3 2" xfId="12845"/>
    <cellStyle name="Итог 2 12 4" xfId="4817"/>
    <cellStyle name="Итог 2 12 4 2" xfId="13747"/>
    <cellStyle name="Итог 2 12 5" xfId="6790"/>
    <cellStyle name="Итог 2 12 5 2" xfId="15714"/>
    <cellStyle name="Итог 2 12 6" xfId="8468"/>
    <cellStyle name="Итог 2 12 6 2" xfId="17392"/>
    <cellStyle name="Итог 2 12 7" xfId="10936"/>
    <cellStyle name="Итог 2 12 8" xfId="19250"/>
    <cellStyle name="Итог 2 13" xfId="2052"/>
    <cellStyle name="Итог 2 13 2" xfId="2928"/>
    <cellStyle name="Итог 2 13 2 2" xfId="4787"/>
    <cellStyle name="Итог 2 13 2 2 2" xfId="13717"/>
    <cellStyle name="Итог 2 13 2 3" xfId="6040"/>
    <cellStyle name="Итог 2 13 2 3 2" xfId="14964"/>
    <cellStyle name="Итог 2 13 2 4" xfId="7718"/>
    <cellStyle name="Итог 2 13 2 4 2" xfId="16642"/>
    <cellStyle name="Итог 2 13 2 5" xfId="9395"/>
    <cellStyle name="Итог 2 13 2 5 2" xfId="18319"/>
    <cellStyle name="Итог 2 13 2 6" xfId="11873"/>
    <cellStyle name="Итог 2 13 2 7" xfId="12311"/>
    <cellStyle name="Итог 2 13 3" xfId="4041"/>
    <cellStyle name="Итог 2 13 3 2" xfId="12981"/>
    <cellStyle name="Итог 2 13 4" xfId="4744"/>
    <cellStyle name="Итог 2 13 4 2" xfId="13675"/>
    <cellStyle name="Итог 2 13 5" xfId="6857"/>
    <cellStyle name="Итог 2 13 5 2" xfId="15781"/>
    <cellStyle name="Итог 2 13 6" xfId="8535"/>
    <cellStyle name="Итог 2 13 6 2" xfId="17459"/>
    <cellStyle name="Итог 2 13 7" xfId="11003"/>
    <cellStyle name="Итог 2 13 8" xfId="18856"/>
    <cellStyle name="Итог 2 14" xfId="2378"/>
    <cellStyle name="Итог 2 14 2" xfId="3240"/>
    <cellStyle name="Итог 2 14 2 2" xfId="4689"/>
    <cellStyle name="Итог 2 14 2 2 2" xfId="13622"/>
    <cellStyle name="Итог 2 14 2 3" xfId="6352"/>
    <cellStyle name="Итог 2 14 2 3 2" xfId="15276"/>
    <cellStyle name="Итог 2 14 2 4" xfId="8030"/>
    <cellStyle name="Итог 2 14 2 4 2" xfId="16954"/>
    <cellStyle name="Итог 2 14 2 5" xfId="9707"/>
    <cellStyle name="Итог 2 14 2 5 2" xfId="18631"/>
    <cellStyle name="Итог 2 14 2 6" xfId="12185"/>
    <cellStyle name="Итог 2 14 2 7" xfId="9908"/>
    <cellStyle name="Итог 2 14 3" xfId="4127"/>
    <cellStyle name="Итог 2 14 3 2" xfId="13067"/>
    <cellStyle name="Итог 2 14 4" xfId="5492"/>
    <cellStyle name="Итог 2 14 4 2" xfId="14416"/>
    <cellStyle name="Итог 2 14 5" xfId="7170"/>
    <cellStyle name="Итог 2 14 5 2" xfId="16094"/>
    <cellStyle name="Итог 2 14 6" xfId="8847"/>
    <cellStyle name="Итог 2 14 6 2" xfId="17771"/>
    <cellStyle name="Итог 2 14 7" xfId="11324"/>
    <cellStyle name="Итог 2 14 8" xfId="19523"/>
    <cellStyle name="Итог 2 15" xfId="2391"/>
    <cellStyle name="Итог 2 15 2" xfId="3251"/>
    <cellStyle name="Итог 2 15 2 2" xfId="4879"/>
    <cellStyle name="Итог 2 15 2 2 2" xfId="13807"/>
    <cellStyle name="Итог 2 15 2 3" xfId="6363"/>
    <cellStyle name="Итог 2 15 2 3 2" xfId="15287"/>
    <cellStyle name="Итог 2 15 2 4" xfId="8041"/>
    <cellStyle name="Итог 2 15 2 4 2" xfId="16965"/>
    <cellStyle name="Итог 2 15 2 5" xfId="9718"/>
    <cellStyle name="Итог 2 15 2 5 2" xfId="18642"/>
    <cellStyle name="Итог 2 15 2 6" xfId="12196"/>
    <cellStyle name="Итог 2 15 2 7" xfId="10045"/>
    <cellStyle name="Итог 2 15 3" xfId="4040"/>
    <cellStyle name="Итог 2 15 3 2" xfId="12980"/>
    <cellStyle name="Итог 2 15 4" xfId="5503"/>
    <cellStyle name="Итог 2 15 4 2" xfId="14427"/>
    <cellStyle name="Итог 2 15 5" xfId="7181"/>
    <cellStyle name="Итог 2 15 5 2" xfId="16105"/>
    <cellStyle name="Итог 2 15 6" xfId="8858"/>
    <cellStyle name="Итог 2 15 6 2" xfId="17782"/>
    <cellStyle name="Итог 2 15 7" xfId="11336"/>
    <cellStyle name="Итог 2 15 8" xfId="19014"/>
    <cellStyle name="Итог 2 16" xfId="2434"/>
    <cellStyle name="Итог 2 16 2" xfId="3291"/>
    <cellStyle name="Итог 2 16 2 2" xfId="4532"/>
    <cellStyle name="Итог 2 16 2 2 2" xfId="13467"/>
    <cellStyle name="Итог 2 16 2 3" xfId="6403"/>
    <cellStyle name="Итог 2 16 2 3 2" xfId="15327"/>
    <cellStyle name="Итог 2 16 2 4" xfId="8081"/>
    <cellStyle name="Итог 2 16 2 4 2" xfId="17005"/>
    <cellStyle name="Итог 2 16 2 5" xfId="9758"/>
    <cellStyle name="Итог 2 16 2 5 2" xfId="18682"/>
    <cellStyle name="Итог 2 16 2 6" xfId="12236"/>
    <cellStyle name="Итог 2 16 2 7" xfId="11262"/>
    <cellStyle name="Итог 2 16 3" xfId="4109"/>
    <cellStyle name="Итог 2 16 3 2" xfId="13049"/>
    <cellStyle name="Итог 2 16 4" xfId="5546"/>
    <cellStyle name="Итог 2 16 4 2" xfId="14470"/>
    <cellStyle name="Итог 2 16 5" xfId="7224"/>
    <cellStyle name="Итог 2 16 5 2" xfId="16148"/>
    <cellStyle name="Итог 2 16 6" xfId="8901"/>
    <cellStyle name="Итог 2 16 6 2" xfId="17825"/>
    <cellStyle name="Итог 2 16 7" xfId="11379"/>
    <cellStyle name="Итог 2 16 8" xfId="10187"/>
    <cellStyle name="Итог 2 17" xfId="2457"/>
    <cellStyle name="Итог 2 17 2" xfId="4322"/>
    <cellStyle name="Итог 2 17 2 2" xfId="13261"/>
    <cellStyle name="Итог 2 17 3" xfId="5569"/>
    <cellStyle name="Итог 2 17 3 2" xfId="14493"/>
    <cellStyle name="Итог 2 17 4" xfId="7247"/>
    <cellStyle name="Итог 2 17 4 2" xfId="16171"/>
    <cellStyle name="Итог 2 17 5" xfId="8924"/>
    <cellStyle name="Итог 2 17 5 2" xfId="17848"/>
    <cellStyle name="Итог 2 17 6" xfId="11402"/>
    <cellStyle name="Итог 2 17 7" xfId="19049"/>
    <cellStyle name="Итог 2 18" xfId="3334"/>
    <cellStyle name="Итог 2 18 2" xfId="12279"/>
    <cellStyle name="Итог 2 19" xfId="4232"/>
    <cellStyle name="Итог 2 19 2" xfId="13171"/>
    <cellStyle name="Итог 2 2" xfId="399"/>
    <cellStyle name="Итог 2 20" xfId="3583"/>
    <cellStyle name="Итог 2 20 2" xfId="12525"/>
    <cellStyle name="Итог 2 21" xfId="3482"/>
    <cellStyle name="Итог 2 21 2" xfId="12426"/>
    <cellStyle name="Итог 2 22" xfId="9801"/>
    <cellStyle name="Итог 2 22 2" xfId="18725"/>
    <cellStyle name="Итог 2 23" xfId="9878"/>
    <cellStyle name="Итог 2 24" xfId="18804"/>
    <cellStyle name="Итог 2 3" xfId="745"/>
    <cellStyle name="Итог 2 4" xfId="1649"/>
    <cellStyle name="Итог 2 4 10" xfId="10600"/>
    <cellStyle name="Итог 2 4 11" xfId="19391"/>
    <cellStyle name="Итог 2 4 2" xfId="2071"/>
    <cellStyle name="Итог 2 4 2 2" xfId="2947"/>
    <cellStyle name="Итог 2 4 2 2 2" xfId="4887"/>
    <cellStyle name="Итог 2 4 2 2 2 2" xfId="13815"/>
    <cellStyle name="Итог 2 4 2 2 3" xfId="6059"/>
    <cellStyle name="Итог 2 4 2 2 3 2" xfId="14983"/>
    <cellStyle name="Итог 2 4 2 2 4" xfId="7737"/>
    <cellStyle name="Итог 2 4 2 2 4 2" xfId="16661"/>
    <cellStyle name="Итог 2 4 2 2 5" xfId="9414"/>
    <cellStyle name="Итог 2 4 2 2 5 2" xfId="18338"/>
    <cellStyle name="Итог 2 4 2 2 6" xfId="11892"/>
    <cellStyle name="Итог 2 4 2 2 7" xfId="10481"/>
    <cellStyle name="Итог 2 4 2 3" xfId="5088"/>
    <cellStyle name="Итог 2 4 2 3 2" xfId="14015"/>
    <cellStyle name="Итог 2 4 2 4" xfId="5197"/>
    <cellStyle name="Итог 2 4 2 4 2" xfId="14121"/>
    <cellStyle name="Итог 2 4 2 5" xfId="6876"/>
    <cellStyle name="Итог 2 4 2 5 2" xfId="15800"/>
    <cellStyle name="Итог 2 4 2 6" xfId="8554"/>
    <cellStyle name="Итог 2 4 2 6 2" xfId="17478"/>
    <cellStyle name="Итог 2 4 2 7" xfId="11022"/>
    <cellStyle name="Итог 2 4 2 8" xfId="19328"/>
    <cellStyle name="Итог 2 4 3" xfId="2157"/>
    <cellStyle name="Итог 2 4 3 2" xfId="3033"/>
    <cellStyle name="Итог 2 4 3 2 2" xfId="4701"/>
    <cellStyle name="Итог 2 4 3 2 2 2" xfId="13634"/>
    <cellStyle name="Итог 2 4 3 2 3" xfId="6145"/>
    <cellStyle name="Итог 2 4 3 2 3 2" xfId="15069"/>
    <cellStyle name="Итог 2 4 3 2 4" xfId="7823"/>
    <cellStyle name="Итог 2 4 3 2 4 2" xfId="16747"/>
    <cellStyle name="Итог 2 4 3 2 5" xfId="9500"/>
    <cellStyle name="Итог 2 4 3 2 5 2" xfId="18424"/>
    <cellStyle name="Итог 2 4 3 2 6" xfId="11978"/>
    <cellStyle name="Итог 2 4 3 2 7" xfId="10207"/>
    <cellStyle name="Итог 2 4 3 3" xfId="4533"/>
    <cellStyle name="Итог 2 4 3 3 2" xfId="13468"/>
    <cellStyle name="Итог 2 4 3 4" xfId="5283"/>
    <cellStyle name="Итог 2 4 3 4 2" xfId="14207"/>
    <cellStyle name="Итог 2 4 3 5" xfId="6962"/>
    <cellStyle name="Итог 2 4 3 5 2" xfId="15886"/>
    <cellStyle name="Итог 2 4 3 6" xfId="8640"/>
    <cellStyle name="Итог 2 4 3 6 2" xfId="17564"/>
    <cellStyle name="Итог 2 4 3 7" xfId="11108"/>
    <cellStyle name="Итог 2 4 3 8" xfId="19291"/>
    <cellStyle name="Итог 2 4 4" xfId="2243"/>
    <cellStyle name="Итог 2 4 4 2" xfId="3119"/>
    <cellStyle name="Итог 2 4 4 2 2" xfId="3702"/>
    <cellStyle name="Итог 2 4 4 2 2 2" xfId="12642"/>
    <cellStyle name="Итог 2 4 4 2 3" xfId="6231"/>
    <cellStyle name="Итог 2 4 4 2 3 2" xfId="15155"/>
    <cellStyle name="Итог 2 4 4 2 4" xfId="7909"/>
    <cellStyle name="Итог 2 4 4 2 4 2" xfId="16833"/>
    <cellStyle name="Итог 2 4 4 2 5" xfId="9586"/>
    <cellStyle name="Итог 2 4 4 2 5 2" xfId="18510"/>
    <cellStyle name="Итог 2 4 4 2 6" xfId="12064"/>
    <cellStyle name="Итог 2 4 4 2 7" xfId="10494"/>
    <cellStyle name="Итог 2 4 4 3" xfId="4604"/>
    <cellStyle name="Итог 2 4 4 3 2" xfId="13538"/>
    <cellStyle name="Итог 2 4 4 4" xfId="5369"/>
    <cellStyle name="Итог 2 4 4 4 2" xfId="14293"/>
    <cellStyle name="Итог 2 4 4 5" xfId="7048"/>
    <cellStyle name="Итог 2 4 4 5 2" xfId="15972"/>
    <cellStyle name="Итог 2 4 4 6" xfId="8726"/>
    <cellStyle name="Итог 2 4 4 6 2" xfId="17650"/>
    <cellStyle name="Итог 2 4 4 7" xfId="11194"/>
    <cellStyle name="Итог 2 4 4 8" xfId="19472"/>
    <cellStyle name="Итог 2 4 5" xfId="2525"/>
    <cellStyle name="Итог 2 4 5 2" xfId="3911"/>
    <cellStyle name="Итог 2 4 5 2 2" xfId="12851"/>
    <cellStyle name="Итог 2 4 5 3" xfId="5637"/>
    <cellStyle name="Итог 2 4 5 3 2" xfId="14561"/>
    <cellStyle name="Итог 2 4 5 4" xfId="7315"/>
    <cellStyle name="Итог 2 4 5 4 2" xfId="16239"/>
    <cellStyle name="Итог 2 4 5 5" xfId="8992"/>
    <cellStyle name="Итог 2 4 5 5 2" xfId="17916"/>
    <cellStyle name="Итог 2 4 5 6" xfId="11470"/>
    <cellStyle name="Итог 2 4 5 7" xfId="18942"/>
    <cellStyle name="Итог 2 4 6" xfId="4992"/>
    <cellStyle name="Итог 2 4 6 2" xfId="13919"/>
    <cellStyle name="Итог 2 4 7" xfId="4895"/>
    <cellStyle name="Итог 2 4 7 2" xfId="13823"/>
    <cellStyle name="Итог 2 4 8" xfId="6454"/>
    <cellStyle name="Итог 2 4 8 2" xfId="15378"/>
    <cellStyle name="Итог 2 4 9" xfId="8132"/>
    <cellStyle name="Итог 2 4 9 2" xfId="17056"/>
    <cellStyle name="Итог 2 5" xfId="1788"/>
    <cellStyle name="Итог 2 5 10" xfId="10739"/>
    <cellStyle name="Итог 2 5 11" xfId="19464"/>
    <cellStyle name="Итог 2 5 2" xfId="2077"/>
    <cellStyle name="Итог 2 5 2 2" xfId="2953"/>
    <cellStyle name="Итог 2 5 2 2 2" xfId="4830"/>
    <cellStyle name="Итог 2 5 2 2 2 2" xfId="13759"/>
    <cellStyle name="Итог 2 5 2 2 3" xfId="6065"/>
    <cellStyle name="Итог 2 5 2 2 3 2" xfId="14989"/>
    <cellStyle name="Итог 2 5 2 2 4" xfId="7743"/>
    <cellStyle name="Итог 2 5 2 2 4 2" xfId="16667"/>
    <cellStyle name="Итог 2 5 2 2 5" xfId="9420"/>
    <cellStyle name="Итог 2 5 2 2 5 2" xfId="18344"/>
    <cellStyle name="Итог 2 5 2 2 6" xfId="11898"/>
    <cellStyle name="Итог 2 5 2 2 7" xfId="10496"/>
    <cellStyle name="Итог 2 5 2 3" xfId="3498"/>
    <cellStyle name="Итог 2 5 2 3 2" xfId="12441"/>
    <cellStyle name="Итог 2 5 2 4" xfId="5203"/>
    <cellStyle name="Итог 2 5 2 4 2" xfId="14127"/>
    <cellStyle name="Итог 2 5 2 5" xfId="6882"/>
    <cellStyle name="Итог 2 5 2 5 2" xfId="15806"/>
    <cellStyle name="Итог 2 5 2 6" xfId="8560"/>
    <cellStyle name="Итог 2 5 2 6 2" xfId="17484"/>
    <cellStyle name="Итог 2 5 2 7" xfId="11028"/>
    <cellStyle name="Итог 2 5 2 8" xfId="19128"/>
    <cellStyle name="Итог 2 5 3" xfId="2163"/>
    <cellStyle name="Итог 2 5 3 2" xfId="3039"/>
    <cellStyle name="Итог 2 5 3 2 2" xfId="4280"/>
    <cellStyle name="Итог 2 5 3 2 2 2" xfId="13219"/>
    <cellStyle name="Итог 2 5 3 2 3" xfId="6151"/>
    <cellStyle name="Итог 2 5 3 2 3 2" xfId="15075"/>
    <cellStyle name="Итог 2 5 3 2 4" xfId="7829"/>
    <cellStyle name="Итог 2 5 3 2 4 2" xfId="16753"/>
    <cellStyle name="Итог 2 5 3 2 5" xfId="9506"/>
    <cellStyle name="Итог 2 5 3 2 5 2" xfId="18430"/>
    <cellStyle name="Итог 2 5 3 2 6" xfId="11984"/>
    <cellStyle name="Итог 2 5 3 2 7" xfId="10377"/>
    <cellStyle name="Итог 2 5 3 3" xfId="4145"/>
    <cellStyle name="Итог 2 5 3 3 2" xfId="13084"/>
    <cellStyle name="Итог 2 5 3 4" xfId="5289"/>
    <cellStyle name="Итог 2 5 3 4 2" xfId="14213"/>
    <cellStyle name="Итог 2 5 3 5" xfId="6968"/>
    <cellStyle name="Итог 2 5 3 5 2" xfId="15892"/>
    <cellStyle name="Итог 2 5 3 6" xfId="8646"/>
    <cellStyle name="Итог 2 5 3 6 2" xfId="17570"/>
    <cellStyle name="Итог 2 5 3 7" xfId="11114"/>
    <cellStyle name="Итог 2 5 3 8" xfId="19050"/>
    <cellStyle name="Итог 2 5 4" xfId="2249"/>
    <cellStyle name="Итог 2 5 4 2" xfId="3125"/>
    <cellStyle name="Итог 2 5 4 2 2" xfId="3922"/>
    <cellStyle name="Итог 2 5 4 2 2 2" xfId="12862"/>
    <cellStyle name="Итог 2 5 4 2 3" xfId="6237"/>
    <cellStyle name="Итог 2 5 4 2 3 2" xfId="15161"/>
    <cellStyle name="Итог 2 5 4 2 4" xfId="7915"/>
    <cellStyle name="Итог 2 5 4 2 4 2" xfId="16839"/>
    <cellStyle name="Итог 2 5 4 2 5" xfId="9592"/>
    <cellStyle name="Итог 2 5 4 2 5 2" xfId="18516"/>
    <cellStyle name="Итог 2 5 4 2 6" xfId="12070"/>
    <cellStyle name="Итог 2 5 4 2 7" xfId="10505"/>
    <cellStyle name="Итог 2 5 4 3" xfId="4417"/>
    <cellStyle name="Итог 2 5 4 3 2" xfId="13355"/>
    <cellStyle name="Итог 2 5 4 4" xfId="5375"/>
    <cellStyle name="Итог 2 5 4 4 2" xfId="14299"/>
    <cellStyle name="Итог 2 5 4 5" xfId="7054"/>
    <cellStyle name="Итог 2 5 4 5 2" xfId="15978"/>
    <cellStyle name="Итог 2 5 4 6" xfId="8732"/>
    <cellStyle name="Итог 2 5 4 6 2" xfId="17656"/>
    <cellStyle name="Итог 2 5 4 7" xfId="11200"/>
    <cellStyle name="Итог 2 5 4 8" xfId="19400"/>
    <cellStyle name="Итог 2 5 5" xfId="2664"/>
    <cellStyle name="Итог 2 5 5 2" xfId="4249"/>
    <cellStyle name="Итог 2 5 5 2 2" xfId="13188"/>
    <cellStyle name="Итог 2 5 5 3" xfId="5776"/>
    <cellStyle name="Итог 2 5 5 3 2" xfId="14700"/>
    <cellStyle name="Итог 2 5 5 4" xfId="7454"/>
    <cellStyle name="Итог 2 5 5 4 2" xfId="16378"/>
    <cellStyle name="Итог 2 5 5 5" xfId="9131"/>
    <cellStyle name="Итог 2 5 5 5 2" xfId="18055"/>
    <cellStyle name="Итог 2 5 5 6" xfId="11609"/>
    <cellStyle name="Итог 2 5 5 7" xfId="10563"/>
    <cellStyle name="Итог 2 5 6" xfId="4775"/>
    <cellStyle name="Итог 2 5 6 2" xfId="13705"/>
    <cellStyle name="Итог 2 5 7" xfId="3997"/>
    <cellStyle name="Итог 2 5 7 2" xfId="12937"/>
    <cellStyle name="Итог 2 5 8" xfId="6593"/>
    <cellStyle name="Итог 2 5 8 2" xfId="15517"/>
    <cellStyle name="Итог 2 5 9" xfId="8271"/>
    <cellStyle name="Итог 2 5 9 2" xfId="17195"/>
    <cellStyle name="Итог 2 6" xfId="1689"/>
    <cellStyle name="Итог 2 6 2" xfId="2565"/>
    <cellStyle name="Итог 2 6 2 2" xfId="4880"/>
    <cellStyle name="Итог 2 6 2 2 2" xfId="13808"/>
    <cellStyle name="Итог 2 6 2 3" xfId="5677"/>
    <cellStyle name="Итог 2 6 2 3 2" xfId="14601"/>
    <cellStyle name="Итог 2 6 2 4" xfId="7355"/>
    <cellStyle name="Итог 2 6 2 4 2" xfId="16279"/>
    <cellStyle name="Итог 2 6 2 5" xfId="9032"/>
    <cellStyle name="Итог 2 6 2 5 2" xfId="17956"/>
    <cellStyle name="Итог 2 6 2 6" xfId="11510"/>
    <cellStyle name="Итог 2 6 2 7" xfId="10488"/>
    <cellStyle name="Итог 2 6 3" xfId="3390"/>
    <cellStyle name="Итог 2 6 3 2" xfId="12334"/>
    <cellStyle name="Итог 2 6 4" xfId="4786"/>
    <cellStyle name="Итог 2 6 4 2" xfId="13716"/>
    <cellStyle name="Итог 2 6 5" xfId="6494"/>
    <cellStyle name="Итог 2 6 5 2" xfId="15418"/>
    <cellStyle name="Итог 2 6 6" xfId="8172"/>
    <cellStyle name="Итог 2 6 6 2" xfId="17096"/>
    <cellStyle name="Итог 2 6 7" xfId="10640"/>
    <cellStyle name="Итог 2 6 8" xfId="19065"/>
    <cellStyle name="Итог 2 7" xfId="1698"/>
    <cellStyle name="Итог 2 7 2" xfId="2574"/>
    <cellStyle name="Итог 2 7 2 2" xfId="4885"/>
    <cellStyle name="Итог 2 7 2 2 2" xfId="13813"/>
    <cellStyle name="Итог 2 7 2 3" xfId="5686"/>
    <cellStyle name="Итог 2 7 2 3 2" xfId="14610"/>
    <cellStyle name="Итог 2 7 2 4" xfId="7364"/>
    <cellStyle name="Итог 2 7 2 4 2" xfId="16288"/>
    <cellStyle name="Итог 2 7 2 5" xfId="9041"/>
    <cellStyle name="Итог 2 7 2 5 2" xfId="17965"/>
    <cellStyle name="Итог 2 7 2 6" xfId="11519"/>
    <cellStyle name="Итог 2 7 2 7" xfId="10118"/>
    <cellStyle name="Итог 2 7 3" xfId="4481"/>
    <cellStyle name="Итог 2 7 3 2" xfId="13417"/>
    <cellStyle name="Итог 2 7 4" xfId="4290"/>
    <cellStyle name="Итог 2 7 4 2" xfId="13229"/>
    <cellStyle name="Итог 2 7 5" xfId="6503"/>
    <cellStyle name="Итог 2 7 5 2" xfId="15427"/>
    <cellStyle name="Итог 2 7 6" xfId="8181"/>
    <cellStyle name="Итог 2 7 6 2" xfId="17105"/>
    <cellStyle name="Итог 2 7 7" xfId="10649"/>
    <cellStyle name="Итог 2 7 8" xfId="18879"/>
    <cellStyle name="Итог 2 8" xfId="1946"/>
    <cellStyle name="Итог 2 8 2" xfId="2822"/>
    <cellStyle name="Итог 2 8 2 2" xfId="4641"/>
    <cellStyle name="Итог 2 8 2 2 2" xfId="13574"/>
    <cellStyle name="Итог 2 8 2 3" xfId="5934"/>
    <cellStyle name="Итог 2 8 2 3 2" xfId="14858"/>
    <cellStyle name="Итог 2 8 2 4" xfId="7612"/>
    <cellStyle name="Итог 2 8 2 4 2" xfId="16536"/>
    <cellStyle name="Итог 2 8 2 5" xfId="9289"/>
    <cellStyle name="Итог 2 8 2 5 2" xfId="18213"/>
    <cellStyle name="Итог 2 8 2 6" xfId="11767"/>
    <cellStyle name="Итог 2 8 2 7" xfId="10026"/>
    <cellStyle name="Итог 2 8 3" xfId="3555"/>
    <cellStyle name="Итог 2 8 3 2" xfId="12497"/>
    <cellStyle name="Итог 2 8 4" xfId="3524"/>
    <cellStyle name="Итог 2 8 4 2" xfId="12466"/>
    <cellStyle name="Итог 2 8 5" xfId="6751"/>
    <cellStyle name="Итог 2 8 5 2" xfId="15675"/>
    <cellStyle name="Итог 2 8 6" xfId="8429"/>
    <cellStyle name="Итог 2 8 6 2" xfId="17353"/>
    <cellStyle name="Итог 2 8 7" xfId="10897"/>
    <cellStyle name="Итог 2 8 8" xfId="18867"/>
    <cellStyle name="Итог 2 9" xfId="1941"/>
    <cellStyle name="Итог 2 9 2" xfId="2817"/>
    <cellStyle name="Итог 2 9 2 2" xfId="4754"/>
    <cellStyle name="Итог 2 9 2 2 2" xfId="13685"/>
    <cellStyle name="Итог 2 9 2 3" xfId="5929"/>
    <cellStyle name="Итог 2 9 2 3 2" xfId="14853"/>
    <cellStyle name="Итог 2 9 2 4" xfId="7607"/>
    <cellStyle name="Итог 2 9 2 4 2" xfId="16531"/>
    <cellStyle name="Итог 2 9 2 5" xfId="9284"/>
    <cellStyle name="Итог 2 9 2 5 2" xfId="18208"/>
    <cellStyle name="Итог 2 9 2 6" xfId="11762"/>
    <cellStyle name="Итог 2 9 2 7" xfId="10034"/>
    <cellStyle name="Итог 2 9 3" xfId="4861"/>
    <cellStyle name="Итог 2 9 3 2" xfId="13789"/>
    <cellStyle name="Итог 2 9 4" xfId="4470"/>
    <cellStyle name="Итог 2 9 4 2" xfId="13407"/>
    <cellStyle name="Итог 2 9 5" xfId="6746"/>
    <cellStyle name="Итог 2 9 5 2" xfId="15670"/>
    <cellStyle name="Итог 2 9 6" xfId="8424"/>
    <cellStyle name="Итог 2 9 6 2" xfId="17348"/>
    <cellStyle name="Итог 2 9 7" xfId="10892"/>
    <cellStyle name="Итог 2 9 8" xfId="19392"/>
    <cellStyle name="Итог 3" xfId="478"/>
    <cellStyle name="Контрольная ячейка" xfId="13" builtinId="23" customBuiltin="1"/>
    <cellStyle name="Контрольная ячейка 2" xfId="123"/>
    <cellStyle name="Контрольная ячейка 2 2" xfId="124"/>
    <cellStyle name="Контрольная ячейка 2 2 2" xfId="451"/>
    <cellStyle name="Контрольная ячейка 2 2 3" xfId="666"/>
    <cellStyle name="Контрольная ячейка 2 3" xfId="311"/>
    <cellStyle name="Контрольная ячейка 2 3 2" xfId="1107"/>
    <cellStyle name="Контрольная ячейка 2 4" xfId="622"/>
    <cellStyle name="Контрольная ячейка 2 4 2" xfId="1221"/>
    <cellStyle name="Контрольная ячейка 3" xfId="474"/>
    <cellStyle name="Название" xfId="1" builtinId="15" customBuiltin="1"/>
    <cellStyle name="Название 2" xfId="125"/>
    <cellStyle name="Название 2 2" xfId="447"/>
    <cellStyle name="Название 2 3" xfId="656"/>
    <cellStyle name="Название 3" xfId="462"/>
    <cellStyle name="Нейтральный" xfId="8" builtinId="28" customBuiltin="1"/>
    <cellStyle name="Нейтральный 2" xfId="126"/>
    <cellStyle name="Нейтральный 2 2" xfId="127"/>
    <cellStyle name="Нейтральный 2 2 2" xfId="552"/>
    <cellStyle name="Нейтральный 2 2 3" xfId="809"/>
    <cellStyle name="Нейтральный 2 3" xfId="434"/>
    <cellStyle name="Нейтральный 2 3 2" xfId="1109"/>
    <cellStyle name="Нейтральный 2 4" xfId="616"/>
    <cellStyle name="Нейтральный 2 4 2" xfId="1222"/>
    <cellStyle name="Нейтральный 3" xfId="469"/>
    <cellStyle name="Обычный" xfId="0" builtinId="0"/>
    <cellStyle name="Обычный 10" xfId="128"/>
    <cellStyle name="Обычный 10 2" xfId="129"/>
    <cellStyle name="Обычный 10 2 2" xfId="557"/>
    <cellStyle name="Обычный 10 2 2 2" xfId="898"/>
    <cellStyle name="Обычный 10 2 3" xfId="629"/>
    <cellStyle name="Обычный 10 3" xfId="355"/>
    <cellStyle name="Обычный 10 3 2" xfId="1111"/>
    <cellStyle name="Обычный 10 4" xfId="526"/>
    <cellStyle name="Обычный 10 4 2" xfId="130"/>
    <cellStyle name="Обычный 10 4 2 2" xfId="131"/>
    <cellStyle name="Обычный 10 4 2 2 2" xfId="423"/>
    <cellStyle name="Обычный 10 4 2 2 2 2" xfId="899"/>
    <cellStyle name="Обычный 10 4 2 2 3" xfId="758"/>
    <cellStyle name="Обычный 10 4 2 3" xfId="357"/>
    <cellStyle name="Обычный 10 4 2 3 2" xfId="1112"/>
    <cellStyle name="Обычный 10 4 2 4" xfId="361"/>
    <cellStyle name="Обычный 10 4 2 4 2" xfId="1224"/>
    <cellStyle name="Обычный 10 4 2 5" xfId="832"/>
    <cellStyle name="Обычный 10 4 2_2 Потребность перечень на 2016 год ЛПО" xfId="980"/>
    <cellStyle name="Обычный 10 4 3" xfId="1223"/>
    <cellStyle name="Обычный 10 4 4" xfId="1302"/>
    <cellStyle name="Обычный 10 4 5" xfId="1301"/>
    <cellStyle name="Обычный 10 4 6" xfId="1027"/>
    <cellStyle name="Обычный 10 4 7" xfId="1300"/>
    <cellStyle name="Обычный 10 4 8" xfId="1026"/>
    <cellStyle name="Обычный 10 4 9" xfId="1373"/>
    <cellStyle name="Обычный 10 5" xfId="637"/>
    <cellStyle name="Обычный 10_2 Потребность перечень на 2016 год ЛПО" xfId="981"/>
    <cellStyle name="Обычный 11" xfId="132"/>
    <cellStyle name="Обычный 11 2" xfId="133"/>
    <cellStyle name="Обычный 11 2 2" xfId="371"/>
    <cellStyle name="Обычный 11 2 2 2" xfId="900"/>
    <cellStyle name="Обычный 11 2 3" xfId="611"/>
    <cellStyle name="Обычный 11 3" xfId="360"/>
    <cellStyle name="Обычный 11 3 2" xfId="1115"/>
    <cellStyle name="Обычный 11 4" xfId="537"/>
    <cellStyle name="Обычный 11 4 2" xfId="1225"/>
    <cellStyle name="Обычный 11 5" xfId="778"/>
    <cellStyle name="Обычный 11_2 Потребность перечень на 2016 год ЛПО" xfId="982"/>
    <cellStyle name="Обычный 12" xfId="134"/>
    <cellStyle name="Обычный 12 2" xfId="135"/>
    <cellStyle name="Обычный 12 2 2" xfId="293"/>
    <cellStyle name="Обычный 12 2 2 2" xfId="901"/>
    <cellStyle name="Обычный 12 2 3" xfId="646"/>
    <cellStyle name="Обычный 12 3" xfId="362"/>
    <cellStyle name="Обычный 12 3 2" xfId="1117"/>
    <cellStyle name="Обычный 12 4" xfId="359"/>
    <cellStyle name="Обычный 12 4 2" xfId="1226"/>
    <cellStyle name="Обычный 12 5" xfId="826"/>
    <cellStyle name="Обычный 12_2 Потребность перечень на 2016 год ЛПО" xfId="983"/>
    <cellStyle name="Обычный 13" xfId="136"/>
    <cellStyle name="Обычный 13 2" xfId="137"/>
    <cellStyle name="Обычный 13 2 2" xfId="313"/>
    <cellStyle name="Обычный 13 2 2 2" xfId="902"/>
    <cellStyle name="Обычный 13 2 3" xfId="653"/>
    <cellStyle name="Обычный 13 3" xfId="364"/>
    <cellStyle name="Обычный 13 3 2" xfId="1119"/>
    <cellStyle name="Обычный 13 4" xfId="290"/>
    <cellStyle name="Обычный 13 4 2" xfId="1227"/>
    <cellStyle name="Обычный 13 5" xfId="803"/>
    <cellStyle name="Обычный 13_2 Потребность перечень на 2016 год ЛПО" xfId="984"/>
    <cellStyle name="Обычный 14" xfId="138"/>
    <cellStyle name="Обычный 14 2" xfId="139"/>
    <cellStyle name="Обычный 14 2 2" xfId="436"/>
    <cellStyle name="Обычный 14 2 2 2" xfId="903"/>
    <cellStyle name="Обычный 14 2 3" xfId="786"/>
    <cellStyle name="Обычный 14 3" xfId="367"/>
    <cellStyle name="Обычный 14 3 2" xfId="1121"/>
    <cellStyle name="Обычный 14 4" xfId="401"/>
    <cellStyle name="Обычный 14 4 2" xfId="1228"/>
    <cellStyle name="Обычный 14 5" xfId="593"/>
    <cellStyle name="Обычный 14_2 Потребность перечень на 2016 год ЛПО" xfId="985"/>
    <cellStyle name="Обычный 15" xfId="140"/>
    <cellStyle name="Обычный 15 2" xfId="141"/>
    <cellStyle name="Обычный 15 2 2" xfId="548"/>
    <cellStyle name="Обычный 15 2 2 2" xfId="904"/>
    <cellStyle name="Обычный 15 2 3" xfId="727"/>
    <cellStyle name="Обычный 15 3" xfId="369"/>
    <cellStyle name="Обычный 15 3 2" xfId="1123"/>
    <cellStyle name="Обычный 15 4" xfId="283"/>
    <cellStyle name="Обычный 15 4 2" xfId="1229"/>
    <cellStyle name="Обычный 15 5" xfId="683"/>
    <cellStyle name="Обычный 15_2 Потребность перечень на 2016 год ЛПО" xfId="986"/>
    <cellStyle name="Обычный 16" xfId="142"/>
    <cellStyle name="Обычный 16 2" xfId="143"/>
    <cellStyle name="Обычный 16 2 2" xfId="426"/>
    <cellStyle name="Обычный 16 2 2 2" xfId="905"/>
    <cellStyle name="Обычный 16 2 3" xfId="807"/>
    <cellStyle name="Обычный 16 3" xfId="372"/>
    <cellStyle name="Обычный 16 3 2" xfId="1126"/>
    <cellStyle name="Обычный 16 4" xfId="277"/>
    <cellStyle name="Обычный 16 4 2" xfId="1230"/>
    <cellStyle name="Обычный 16 5" xfId="798"/>
    <cellStyle name="Обычный 16_2 Потребность перечень на 2016 год ЛПО" xfId="987"/>
    <cellStyle name="Обычный 17" xfId="144"/>
    <cellStyle name="Обычный 17 2" xfId="374"/>
    <cellStyle name="Обычный 17 2 2" xfId="1127"/>
    <cellStyle name="Обычный 17 3" xfId="439"/>
    <cellStyle name="Обычный 17 3 2" xfId="1231"/>
    <cellStyle name="Обычный 17 4" xfId="747"/>
    <cellStyle name="Обычный 18" xfId="145"/>
    <cellStyle name="Обычный 18 2" xfId="375"/>
    <cellStyle name="Обычный 18 2 2" xfId="1128"/>
    <cellStyle name="Обычный 18 3" xfId="378"/>
    <cellStyle name="Обычный 18 3 2" xfId="1232"/>
    <cellStyle name="Обычный 18 4" xfId="678"/>
    <cellStyle name="Обычный 19" xfId="146"/>
    <cellStyle name="Обычный 19 2" xfId="376"/>
    <cellStyle name="Обычный 19 2 2" xfId="1129"/>
    <cellStyle name="Обычный 19 3" xfId="323"/>
    <cellStyle name="Обычный 19 3 2" xfId="1233"/>
    <cellStyle name="Обычный 19 4" xfId="829"/>
    <cellStyle name="Обычный 2" xfId="147"/>
    <cellStyle name="Обычный 2 2" xfId="148"/>
    <cellStyle name="Обычный 2 2 2" xfId="149"/>
    <cellStyle name="Обычный 2 2 2 2" xfId="536"/>
    <cellStyle name="Обычный 2 2 2 3" xfId="651"/>
    <cellStyle name="Обычный 2 2 3" xfId="251"/>
    <cellStyle name="Обычный 2 2 3 2" xfId="545"/>
    <cellStyle name="Обычный 2 2 3 2 2" xfId="1132"/>
    <cellStyle name="Обычный 2 2 3 3" xfId="665"/>
    <cellStyle name="Обычный 2 2 3 3 2" xfId="1234"/>
    <cellStyle name="Обычный 2 2 4" xfId="407"/>
    <cellStyle name="Обычный 2 2 5" xfId="627"/>
    <cellStyle name="Обычный 2 2 6" xfId="1604"/>
    <cellStyle name="Обычный 2 3" xfId="252"/>
    <cellStyle name="Обычный 2 3 2" xfId="150"/>
    <cellStyle name="Обычный 2 3 2 2" xfId="514"/>
    <cellStyle name="Обычный 2 3 2 3" xfId="668"/>
    <cellStyle name="Обычный 2 3 3" xfId="504"/>
    <cellStyle name="Обычный 2 3 3 2" xfId="1133"/>
    <cellStyle name="Обычный 2 3 4" xfId="457"/>
    <cellStyle name="Обычный 2 3 4 2" xfId="1235"/>
    <cellStyle name="Обычный 2 3 5" xfId="806"/>
    <cellStyle name="Обычный 2 3_2 Потребность перечень на 2016 год ЛПО" xfId="988"/>
    <cellStyle name="Обычный 2 4" xfId="301"/>
    <cellStyle name="Обычный 2 4 2" xfId="1606"/>
    <cellStyle name="Обычный 2 5" xfId="728"/>
    <cellStyle name="Обычный 2 6" xfId="151"/>
    <cellStyle name="Обычный 2 6 2" xfId="152"/>
    <cellStyle name="Обычный 2 6 2 2" xfId="419"/>
    <cellStyle name="Обычный 2 6 2 3" xfId="836"/>
    <cellStyle name="Обычный 2 6 3" xfId="424"/>
    <cellStyle name="Обычный 2 6 3 2" xfId="1135"/>
    <cellStyle name="Обычный 2 6 4" xfId="694"/>
    <cellStyle name="Обычный 2 6 4 2" xfId="1236"/>
    <cellStyle name="Обычный 20" xfId="153"/>
    <cellStyle name="Обычный 20 2" xfId="383"/>
    <cellStyle name="Обычный 20 2 2" xfId="1137"/>
    <cellStyle name="Обычный 20 3" xfId="442"/>
    <cellStyle name="Обычный 20 3 2" xfId="1237"/>
    <cellStyle name="Обычный 20 4" xfId="603"/>
    <cellStyle name="Обычный 21" xfId="154"/>
    <cellStyle name="Обычный 21 2" xfId="384"/>
    <cellStyle name="Обычный 21 2 2" xfId="1138"/>
    <cellStyle name="Обычный 21 3" xfId="373"/>
    <cellStyle name="Обычный 21 3 2" xfId="1238"/>
    <cellStyle name="Обычный 21 4" xfId="605"/>
    <cellStyle name="Обычный 22" xfId="255"/>
    <cellStyle name="Обычный 22 2" xfId="507"/>
    <cellStyle name="Обычный 22 2 2" xfId="1139"/>
    <cellStyle name="Обычный 22 3" xfId="441"/>
    <cellStyle name="Обычный 22 3 2" xfId="1239"/>
    <cellStyle name="Обычный 22 4" xfId="741"/>
    <cellStyle name="Обычный 23" xfId="404"/>
    <cellStyle name="Обычный 23 2" xfId="1214"/>
    <cellStyle name="Обычный 24" xfId="584"/>
    <cellStyle name="Обычный 25" xfId="647"/>
    <cellStyle name="Обычный 26" xfId="1601"/>
    <cellStyle name="Обычный 27" xfId="1535"/>
    <cellStyle name="Обычный 27 2" xfId="2381"/>
    <cellStyle name="Обычный 28" xfId="1534"/>
    <cellStyle name="Обычный 28 2" xfId="2382"/>
    <cellStyle name="Обычный 29" xfId="1607"/>
    <cellStyle name="Обычный 3" xfId="155"/>
    <cellStyle name="Обычный 3 2" xfId="156"/>
    <cellStyle name="Обычный 3 2 2" xfId="510"/>
    <cellStyle name="Обычный 3 2 3" xfId="769"/>
    <cellStyle name="Обычный 3 3" xfId="157"/>
    <cellStyle name="Обычный 3 3 2" xfId="377"/>
    <cellStyle name="Обычный 3 3 3" xfId="724"/>
    <cellStyle name="Обычный 3 4" xfId="443"/>
    <cellStyle name="Обычный 3 4 2" xfId="1140"/>
    <cellStyle name="Обычный 3 5" xfId="639"/>
    <cellStyle name="Обычный 3 5 2" xfId="1240"/>
    <cellStyle name="Обычный 30" xfId="1616"/>
    <cellStyle name="Обычный 31" xfId="1618"/>
    <cellStyle name="Обычный 32" xfId="1620"/>
    <cellStyle name="Обычный 33" xfId="9826"/>
    <cellStyle name="Обычный 34" xfId="10237"/>
    <cellStyle name="Обычный 35" xfId="24"/>
    <cellStyle name="Обычный 36" xfId="3359"/>
    <cellStyle name="Обычный 37" xfId="19720"/>
    <cellStyle name="Обычный 38" xfId="19721"/>
    <cellStyle name="Обычный 39" xfId="19722"/>
    <cellStyle name="Обычный 4" xfId="158"/>
    <cellStyle name="Обычный 4 10" xfId="1605"/>
    <cellStyle name="Обычный 4 2" xfId="159"/>
    <cellStyle name="Обычный 4 2 2" xfId="160"/>
    <cellStyle name="Обычный 4 2 2 2" xfId="286"/>
    <cellStyle name="Обычный 4 2 2 2 2" xfId="907"/>
    <cellStyle name="Обычный 4 2 2 3" xfId="641"/>
    <cellStyle name="Обычный 4 2 3" xfId="389"/>
    <cellStyle name="Обычный 4 2 3 2" xfId="1142"/>
    <cellStyle name="Обычный 4 2 4" xfId="525"/>
    <cellStyle name="Обычный 4 2 4 2" xfId="1241"/>
    <cellStyle name="Обычный 4 2 5" xfId="805"/>
    <cellStyle name="Обычный 4 2_2 Потребность перечень на 2016 год ЛПО" xfId="989"/>
    <cellStyle name="Обычный 4 3" xfId="161"/>
    <cellStyle name="Обычный 4 3 2" xfId="162"/>
    <cellStyle name="Обычный 4 3 2 2" xfId="272"/>
    <cellStyle name="Обычный 4 3 2 2 2" xfId="908"/>
    <cellStyle name="Обычный 4 3 2 3" xfId="760"/>
    <cellStyle name="Обычный 4 3 3" xfId="422"/>
    <cellStyle name="Обычный 4 3 3 2" xfId="1144"/>
    <cellStyle name="Обычный 4 3 4" xfId="821"/>
    <cellStyle name="Обычный 4 3 4 2" xfId="1242"/>
    <cellStyle name="Обычный 4 3_2 Потребность перечень на 2016 год ЛПО" xfId="990"/>
    <cellStyle name="Обычный 4 4" xfId="353"/>
    <cellStyle name="Обычный 4 4 2" xfId="906"/>
    <cellStyle name="Обычный 4 5" xfId="679"/>
    <cellStyle name="Обычный 4 6" xfId="1608"/>
    <cellStyle name="Обычный 4 7" xfId="1614"/>
    <cellStyle name="Обычный 4 8" xfId="1603"/>
    <cellStyle name="Обычный 4 9" xfId="1615"/>
    <cellStyle name="Обычный 4_2 Потребность перечень на 2016 год ЛПО" xfId="991"/>
    <cellStyle name="Обычный 5" xfId="163"/>
    <cellStyle name="Обычный 5 2" xfId="164"/>
    <cellStyle name="Обычный 5 2 2" xfId="517"/>
    <cellStyle name="Обычный 5 2 3" xfId="752"/>
    <cellStyle name="Обычный 5 3" xfId="165"/>
    <cellStyle name="Обычный 5 3 2" xfId="519"/>
    <cellStyle name="Обычный 5 3 2 2" xfId="909"/>
    <cellStyle name="Обычный 5 3 3" xfId="663"/>
    <cellStyle name="Обычный 5 4" xfId="392"/>
    <cellStyle name="Обычный 5 4 2" xfId="1145"/>
    <cellStyle name="Обычный 5 5" xfId="454"/>
    <cellStyle name="Обычный 5 5 2" xfId="1243"/>
    <cellStyle name="Обычный 5 6" xfId="830"/>
    <cellStyle name="Обычный 5 7" xfId="1609"/>
    <cellStyle name="Обычный 5_2 Потребность перечень на 2016 год ЛПО" xfId="992"/>
    <cellStyle name="Обычный 6" xfId="253"/>
    <cellStyle name="Обычный 6 2" xfId="166"/>
    <cellStyle name="Обычный 6 2 2" xfId="167"/>
    <cellStyle name="Обычный 6 2 2 2" xfId="509"/>
    <cellStyle name="Обычный 6 2 2 3" xfId="633"/>
    <cellStyle name="Обычный 6 2 3" xfId="287"/>
    <cellStyle name="Обычный 6 2 3 2" xfId="1149"/>
    <cellStyle name="Обычный 6 2 4" xfId="792"/>
    <cellStyle name="Обычный 6 2 4 2" xfId="1245"/>
    <cellStyle name="Обычный 6 3" xfId="168"/>
    <cellStyle name="Обычный 6 3 2" xfId="515"/>
    <cellStyle name="Обычный 6 3 3" xfId="790"/>
    <cellStyle name="Обычный 6 4" xfId="505"/>
    <cellStyle name="Обычный 6 4 2" xfId="1148"/>
    <cellStyle name="Обычный 6 5" xfId="356"/>
    <cellStyle name="Обычный 6 5 2" xfId="1244"/>
    <cellStyle name="Обычный 6 6" xfId="730"/>
    <cellStyle name="Обычный 6 7" xfId="1610"/>
    <cellStyle name="Обычный 6_2 Потребность перечень на 2016 год ЛПО" xfId="993"/>
    <cellStyle name="Обычный 7" xfId="260"/>
    <cellStyle name="Обычный 7 2" xfId="169"/>
    <cellStyle name="Обычный 7 2 2" xfId="170"/>
    <cellStyle name="Обычный 7 2 2 2" xfId="262"/>
    <cellStyle name="Обычный 7 2 2 3" xfId="676"/>
    <cellStyle name="Обычный 7 2 3" xfId="386"/>
    <cellStyle name="Обычный 7 2 3 2" xfId="1151"/>
    <cellStyle name="Обычный 7 2 4" xfId="837"/>
    <cellStyle name="Обычный 7 2 4 2" xfId="1246"/>
    <cellStyle name="Обычный 7 3" xfId="171"/>
    <cellStyle name="Обычный 7 3 2" xfId="322"/>
    <cellStyle name="Обычный 7 3 3" xfId="698"/>
    <cellStyle name="Обычный 7 4" xfId="1028"/>
    <cellStyle name="Обычный 7 5" xfId="1611"/>
    <cellStyle name="Обычный 8" xfId="172"/>
    <cellStyle name="Обычный 8 2" xfId="173"/>
    <cellStyle name="Обычный 8 2 2" xfId="398"/>
    <cellStyle name="Обычный 8 2 2 2" xfId="910"/>
    <cellStyle name="Обычный 8 2 3" xfId="700"/>
    <cellStyle name="Обычный 8 3" xfId="400"/>
    <cellStyle name="Обычный 8 3 2" xfId="1154"/>
    <cellStyle name="Обычный 8 4" xfId="394"/>
    <cellStyle name="Обычный 8 4 2" xfId="1247"/>
    <cellStyle name="Обычный 8 5" xfId="699"/>
    <cellStyle name="Обычный 8 6" xfId="1612"/>
    <cellStyle name="Обычный 8_2 Потребность перечень на 2016 год ЛПО" xfId="996"/>
    <cellStyle name="Обычный 9" xfId="174"/>
    <cellStyle name="Обычный 9 2" xfId="175"/>
    <cellStyle name="Обычный 9 2 2" xfId="523"/>
    <cellStyle name="Обычный 9 2 2 2" xfId="911"/>
    <cellStyle name="Обычный 9 2 3" xfId="702"/>
    <cellStyle name="Обычный 9 3" xfId="402"/>
    <cellStyle name="Обычный 9 3 2" xfId="1155"/>
    <cellStyle name="Обычный 9 4" xfId="297"/>
    <cellStyle name="Обычный 9 4 2" xfId="1248"/>
    <cellStyle name="Обычный 9 5" xfId="701"/>
    <cellStyle name="Обычный 9_2 Потребность перечень на 2016 год ЛПО" xfId="997"/>
    <cellStyle name="Обычный_Лист1 3" xfId="19719"/>
    <cellStyle name="Плохой" xfId="7" builtinId="27" customBuiltin="1"/>
    <cellStyle name="Плохой 2" xfId="176"/>
    <cellStyle name="Плохой 2 2" xfId="177"/>
    <cellStyle name="Плохой 2 2 2" xfId="533"/>
    <cellStyle name="Плохой 2 2 3" xfId="704"/>
    <cellStyle name="Плохой 2 3" xfId="321"/>
    <cellStyle name="Плохой 2 3 2" xfId="1159"/>
    <cellStyle name="Плохой 2 4" xfId="703"/>
    <cellStyle name="Плохой 2 4 2" xfId="1249"/>
    <cellStyle name="Плохой 3" xfId="468"/>
    <cellStyle name="Пояснение" xfId="16" builtinId="53" customBuiltin="1"/>
    <cellStyle name="Пояснение 2" xfId="178"/>
    <cellStyle name="Пояснение 2 2" xfId="508"/>
    <cellStyle name="Пояснение 2 3" xfId="705"/>
    <cellStyle name="Пояснение 3" xfId="477"/>
    <cellStyle name="Примечание" xfId="15" builtinId="10" customBuiltin="1"/>
    <cellStyle name="Примечание 2" xfId="179"/>
    <cellStyle name="Примечание 2 10" xfId="1856"/>
    <cellStyle name="Примечание 2 10 2" xfId="2732"/>
    <cellStyle name="Примечание 2 10 2 2" xfId="4525"/>
    <cellStyle name="Примечание 2 10 2 2 2" xfId="13460"/>
    <cellStyle name="Примечание 2 10 2 3" xfId="5844"/>
    <cellStyle name="Примечание 2 10 2 3 2" xfId="14768"/>
    <cellStyle name="Примечание 2 10 2 4" xfId="7522"/>
    <cellStyle name="Примечание 2 10 2 4 2" xfId="16446"/>
    <cellStyle name="Примечание 2 10 2 5" xfId="9199"/>
    <cellStyle name="Примечание 2 10 2 5 2" xfId="18123"/>
    <cellStyle name="Примечание 2 10 2 6" xfId="11677"/>
    <cellStyle name="Примечание 2 10 2 7" xfId="9939"/>
    <cellStyle name="Примечание 2 10 3" xfId="3361"/>
    <cellStyle name="Примечание 2 10 3 2" xfId="12306"/>
    <cellStyle name="Примечание 2 10 4" xfId="4911"/>
    <cellStyle name="Примечание 2 10 4 2" xfId="13839"/>
    <cellStyle name="Примечание 2 10 5" xfId="6661"/>
    <cellStyle name="Примечание 2 10 5 2" xfId="15585"/>
    <cellStyle name="Примечание 2 10 6" xfId="8339"/>
    <cellStyle name="Примечание 2 10 6 2" xfId="17263"/>
    <cellStyle name="Примечание 2 10 7" xfId="10807"/>
    <cellStyle name="Примечание 2 10 8" xfId="19505"/>
    <cellStyle name="Примечание 2 11" xfId="1843"/>
    <cellStyle name="Примечание 2 11 2" xfId="2719"/>
    <cellStyle name="Примечание 2 11 2 2" xfId="3571"/>
    <cellStyle name="Примечание 2 11 2 2 2" xfId="12513"/>
    <cellStyle name="Примечание 2 11 2 3" xfId="5831"/>
    <cellStyle name="Примечание 2 11 2 3 2" xfId="14755"/>
    <cellStyle name="Примечание 2 11 2 4" xfId="7509"/>
    <cellStyle name="Примечание 2 11 2 4 2" xfId="16433"/>
    <cellStyle name="Примечание 2 11 2 5" xfId="9186"/>
    <cellStyle name="Примечание 2 11 2 5 2" xfId="18110"/>
    <cellStyle name="Примечание 2 11 2 6" xfId="11664"/>
    <cellStyle name="Примечание 2 11 2 7" xfId="10172"/>
    <cellStyle name="Примечание 2 11 3" xfId="4996"/>
    <cellStyle name="Примечание 2 11 3 2" xfId="13923"/>
    <cellStyle name="Примечание 2 11 4" xfId="4339"/>
    <cellStyle name="Примечание 2 11 4 2" xfId="13278"/>
    <cellStyle name="Примечание 2 11 5" xfId="6648"/>
    <cellStyle name="Примечание 2 11 5 2" xfId="15572"/>
    <cellStyle name="Примечание 2 11 6" xfId="8326"/>
    <cellStyle name="Примечание 2 11 6 2" xfId="17250"/>
    <cellStyle name="Примечание 2 11 7" xfId="10794"/>
    <cellStyle name="Примечание 2 11 8" xfId="19300"/>
    <cellStyle name="Примечание 2 12" xfId="1814"/>
    <cellStyle name="Примечание 2 12 2" xfId="2690"/>
    <cellStyle name="Примечание 2 12 2 2" xfId="4271"/>
    <cellStyle name="Примечание 2 12 2 2 2" xfId="13210"/>
    <cellStyle name="Примечание 2 12 2 3" xfId="5802"/>
    <cellStyle name="Примечание 2 12 2 3 2" xfId="14726"/>
    <cellStyle name="Примечание 2 12 2 4" xfId="7480"/>
    <cellStyle name="Примечание 2 12 2 4 2" xfId="16404"/>
    <cellStyle name="Примечание 2 12 2 5" xfId="9157"/>
    <cellStyle name="Примечание 2 12 2 5 2" xfId="18081"/>
    <cellStyle name="Примечание 2 12 2 6" xfId="11635"/>
    <cellStyle name="Примечание 2 12 2 7" xfId="10389"/>
    <cellStyle name="Примечание 2 12 3" xfId="4316"/>
    <cellStyle name="Примечание 2 12 3 2" xfId="13255"/>
    <cellStyle name="Примечание 2 12 4" xfId="4854"/>
    <cellStyle name="Примечание 2 12 4 2" xfId="13782"/>
    <cellStyle name="Примечание 2 12 5" xfId="6619"/>
    <cellStyle name="Примечание 2 12 5 2" xfId="15543"/>
    <cellStyle name="Примечание 2 12 6" xfId="8297"/>
    <cellStyle name="Примечание 2 12 6 2" xfId="17221"/>
    <cellStyle name="Примечание 2 12 7" xfId="10765"/>
    <cellStyle name="Примечание 2 12 8" xfId="18951"/>
    <cellStyle name="Примечание 2 13" xfId="1986"/>
    <cellStyle name="Примечание 2 13 2" xfId="2862"/>
    <cellStyle name="Примечание 2 13 2 2" xfId="4468"/>
    <cellStyle name="Примечание 2 13 2 2 2" xfId="13405"/>
    <cellStyle name="Примечание 2 13 2 3" xfId="5974"/>
    <cellStyle name="Примечание 2 13 2 3 2" xfId="14898"/>
    <cellStyle name="Примечание 2 13 2 4" xfId="7652"/>
    <cellStyle name="Примечание 2 13 2 4 2" xfId="16576"/>
    <cellStyle name="Примечание 2 13 2 5" xfId="9329"/>
    <cellStyle name="Примечание 2 13 2 5 2" xfId="18253"/>
    <cellStyle name="Примечание 2 13 2 6" xfId="11807"/>
    <cellStyle name="Примечание 2 13 2 7" xfId="10545"/>
    <cellStyle name="Примечание 2 13 3" xfId="3794"/>
    <cellStyle name="Примечание 2 13 3 2" xfId="12734"/>
    <cellStyle name="Примечание 2 13 4" xfId="3471"/>
    <cellStyle name="Примечание 2 13 4 2" xfId="12415"/>
    <cellStyle name="Примечание 2 13 5" xfId="6791"/>
    <cellStyle name="Примечание 2 13 5 2" xfId="15715"/>
    <cellStyle name="Примечание 2 13 6" xfId="8469"/>
    <cellStyle name="Примечание 2 13 6 2" xfId="17393"/>
    <cellStyle name="Примечание 2 13 7" xfId="10937"/>
    <cellStyle name="Примечание 2 13 8" xfId="19677"/>
    <cellStyle name="Примечание 2 14" xfId="2027"/>
    <cellStyle name="Примечание 2 14 2" xfId="2903"/>
    <cellStyle name="Примечание 2 14 2 2" xfId="4487"/>
    <cellStyle name="Примечание 2 14 2 2 2" xfId="13423"/>
    <cellStyle name="Примечание 2 14 2 3" xfId="6015"/>
    <cellStyle name="Примечание 2 14 2 3 2" xfId="14939"/>
    <cellStyle name="Примечание 2 14 2 4" xfId="7693"/>
    <cellStyle name="Примечание 2 14 2 4 2" xfId="16617"/>
    <cellStyle name="Примечание 2 14 2 5" xfId="9370"/>
    <cellStyle name="Примечание 2 14 2 5 2" xfId="18294"/>
    <cellStyle name="Примечание 2 14 2 6" xfId="11848"/>
    <cellStyle name="Примечание 2 14 2 7" xfId="231"/>
    <cellStyle name="Примечание 2 14 3" xfId="4944"/>
    <cellStyle name="Примечание 2 14 3 2" xfId="13872"/>
    <cellStyle name="Примечание 2 14 4" xfId="5014"/>
    <cellStyle name="Примечание 2 14 4 2" xfId="13941"/>
    <cellStyle name="Примечание 2 14 5" xfId="6832"/>
    <cellStyle name="Примечание 2 14 5 2" xfId="15756"/>
    <cellStyle name="Примечание 2 14 6" xfId="8510"/>
    <cellStyle name="Примечание 2 14 6 2" xfId="17434"/>
    <cellStyle name="Примечание 2 14 7" xfId="10978"/>
    <cellStyle name="Примечание 2 14 8" xfId="19027"/>
    <cellStyle name="Примечание 2 15" xfId="2386"/>
    <cellStyle name="Примечание 2 15 2" xfId="3246"/>
    <cellStyle name="Примечание 2 15 2 2" xfId="4959"/>
    <cellStyle name="Примечание 2 15 2 2 2" xfId="13887"/>
    <cellStyle name="Примечание 2 15 2 3" xfId="6358"/>
    <cellStyle name="Примечание 2 15 2 3 2" xfId="15282"/>
    <cellStyle name="Примечание 2 15 2 4" xfId="8036"/>
    <cellStyle name="Примечание 2 15 2 4 2" xfId="16960"/>
    <cellStyle name="Примечание 2 15 2 5" xfId="9713"/>
    <cellStyle name="Примечание 2 15 2 5 2" xfId="18637"/>
    <cellStyle name="Примечание 2 15 2 6" xfId="12191"/>
    <cellStyle name="Примечание 2 15 2 7" xfId="10434"/>
    <cellStyle name="Примечание 2 15 3" xfId="4079"/>
    <cellStyle name="Примечание 2 15 3 2" xfId="13019"/>
    <cellStyle name="Примечание 2 15 4" xfId="5498"/>
    <cellStyle name="Примечание 2 15 4 2" xfId="14422"/>
    <cellStyle name="Примечание 2 15 5" xfId="7176"/>
    <cellStyle name="Примечание 2 15 5 2" xfId="16100"/>
    <cellStyle name="Примечание 2 15 6" xfId="8853"/>
    <cellStyle name="Примечание 2 15 6 2" xfId="17777"/>
    <cellStyle name="Примечание 2 15 7" xfId="11331"/>
    <cellStyle name="Примечание 2 15 8" xfId="19644"/>
    <cellStyle name="Примечание 2 16" xfId="2320"/>
    <cellStyle name="Примечание 2 16 2" xfId="3191"/>
    <cellStyle name="Примечание 2 16 2 2" xfId="4236"/>
    <cellStyle name="Примечание 2 16 2 2 2" xfId="13175"/>
    <cellStyle name="Примечание 2 16 2 3" xfId="6303"/>
    <cellStyle name="Примечание 2 16 2 3 2" xfId="15227"/>
    <cellStyle name="Примечание 2 16 2 4" xfId="7981"/>
    <cellStyle name="Примечание 2 16 2 4 2" xfId="16905"/>
    <cellStyle name="Примечание 2 16 2 5" xfId="9658"/>
    <cellStyle name="Примечание 2 16 2 5 2" xfId="18582"/>
    <cellStyle name="Примечание 2 16 2 6" xfId="12136"/>
    <cellStyle name="Примечание 2 16 2 7" xfId="10358"/>
    <cellStyle name="Примечание 2 16 3" xfId="4082"/>
    <cellStyle name="Примечание 2 16 3 2" xfId="13022"/>
    <cellStyle name="Примечание 2 16 4" xfId="5442"/>
    <cellStyle name="Примечание 2 16 4 2" xfId="14366"/>
    <cellStyle name="Примечание 2 16 5" xfId="7120"/>
    <cellStyle name="Примечание 2 16 5 2" xfId="16044"/>
    <cellStyle name="Примечание 2 16 6" xfId="8798"/>
    <cellStyle name="Примечание 2 16 6 2" xfId="17722"/>
    <cellStyle name="Примечание 2 16 7" xfId="11271"/>
    <cellStyle name="Примечание 2 16 8" xfId="18904"/>
    <cellStyle name="Примечание 2 17" xfId="2435"/>
    <cellStyle name="Примечание 2 17 2" xfId="3292"/>
    <cellStyle name="Примечание 2 17 2 2" xfId="4386"/>
    <cellStyle name="Примечание 2 17 2 2 2" xfId="13324"/>
    <cellStyle name="Примечание 2 17 2 3" xfId="6404"/>
    <cellStyle name="Примечание 2 17 2 3 2" xfId="15328"/>
    <cellStyle name="Примечание 2 17 2 4" xfId="8082"/>
    <cellStyle name="Примечание 2 17 2 4 2" xfId="17006"/>
    <cellStyle name="Примечание 2 17 2 5" xfId="9759"/>
    <cellStyle name="Примечание 2 17 2 5 2" xfId="18683"/>
    <cellStyle name="Примечание 2 17 2 6" xfId="12237"/>
    <cellStyle name="Примечание 2 17 2 7" xfId="10134"/>
    <cellStyle name="Примечание 2 17 3" xfId="4605"/>
    <cellStyle name="Примечание 2 17 3 2" xfId="13539"/>
    <cellStyle name="Примечание 2 17 4" xfId="5547"/>
    <cellStyle name="Примечание 2 17 4 2" xfId="14471"/>
    <cellStyle name="Примечание 2 17 5" xfId="7225"/>
    <cellStyle name="Примечание 2 17 5 2" xfId="16149"/>
    <cellStyle name="Примечание 2 17 6" xfId="8902"/>
    <cellStyle name="Примечание 2 17 6 2" xfId="17826"/>
    <cellStyle name="Примечание 2 17 7" xfId="11380"/>
    <cellStyle name="Примечание 2 17 8" xfId="19411"/>
    <cellStyle name="Примечание 2 18" xfId="2438"/>
    <cellStyle name="Примечание 2 18 2" xfId="3667"/>
    <cellStyle name="Примечание 2 18 2 2" xfId="12608"/>
    <cellStyle name="Примечание 2 18 3" xfId="5550"/>
    <cellStyle name="Примечание 2 18 3 2" xfId="14474"/>
    <cellStyle name="Примечание 2 18 4" xfId="7228"/>
    <cellStyle name="Примечание 2 18 4 2" xfId="16152"/>
    <cellStyle name="Примечание 2 18 5" xfId="8905"/>
    <cellStyle name="Примечание 2 18 5 2" xfId="17829"/>
    <cellStyle name="Примечание 2 18 6" xfId="11383"/>
    <cellStyle name="Примечание 2 18 7" xfId="18988"/>
    <cellStyle name="Примечание 2 19" xfId="3335"/>
    <cellStyle name="Примечание 2 19 2" xfId="12280"/>
    <cellStyle name="Примечание 2 2" xfId="180"/>
    <cellStyle name="Примечание 2 2 10" xfId="1816"/>
    <cellStyle name="Примечание 2 2 10 2" xfId="2692"/>
    <cellStyle name="Примечание 2 2 10 2 2" xfId="5098"/>
    <cellStyle name="Примечание 2 2 10 2 2 2" xfId="14025"/>
    <cellStyle name="Примечание 2 2 10 2 3" xfId="5804"/>
    <cellStyle name="Примечание 2 2 10 2 3 2" xfId="14728"/>
    <cellStyle name="Примечание 2 2 10 2 4" xfId="7482"/>
    <cellStyle name="Примечание 2 2 10 2 4 2" xfId="16406"/>
    <cellStyle name="Примечание 2 2 10 2 5" xfId="9159"/>
    <cellStyle name="Примечание 2 2 10 2 5 2" xfId="18083"/>
    <cellStyle name="Примечание 2 2 10 2 6" xfId="11637"/>
    <cellStyle name="Примечание 2 2 10 2 7" xfId="233"/>
    <cellStyle name="Примечание 2 2 10 3" xfId="5167"/>
    <cellStyle name="Примечание 2 2 10 3 2" xfId="14091"/>
    <cellStyle name="Примечание 2 2 10 4" xfId="3833"/>
    <cellStyle name="Примечание 2 2 10 4 2" xfId="12773"/>
    <cellStyle name="Примечание 2 2 10 5" xfId="6621"/>
    <cellStyle name="Примечание 2 2 10 5 2" xfId="15545"/>
    <cellStyle name="Примечание 2 2 10 6" xfId="8299"/>
    <cellStyle name="Примечание 2 2 10 6 2" xfId="17223"/>
    <cellStyle name="Примечание 2 2 10 7" xfId="10767"/>
    <cellStyle name="Примечание 2 2 10 8" xfId="18874"/>
    <cellStyle name="Примечание 2 2 11" xfId="1943"/>
    <cellStyle name="Примечание 2 2 11 2" xfId="2819"/>
    <cellStyle name="Примечание 2 2 11 2 2" xfId="4384"/>
    <cellStyle name="Примечание 2 2 11 2 2 2" xfId="13322"/>
    <cellStyle name="Примечание 2 2 11 2 3" xfId="5931"/>
    <cellStyle name="Примечание 2 2 11 2 3 2" xfId="14855"/>
    <cellStyle name="Примечание 2 2 11 2 4" xfId="7609"/>
    <cellStyle name="Примечание 2 2 11 2 4 2" xfId="16533"/>
    <cellStyle name="Примечание 2 2 11 2 5" xfId="9286"/>
    <cellStyle name="Примечание 2 2 11 2 5 2" xfId="18210"/>
    <cellStyle name="Примечание 2 2 11 2 6" xfId="11764"/>
    <cellStyle name="Примечание 2 2 11 2 7" xfId="18814"/>
    <cellStyle name="Примечание 2 2 11 3" xfId="4637"/>
    <cellStyle name="Примечание 2 2 11 3 2" xfId="13570"/>
    <cellStyle name="Примечание 2 2 11 4" xfId="5060"/>
    <cellStyle name="Примечание 2 2 11 4 2" xfId="13987"/>
    <cellStyle name="Примечание 2 2 11 5" xfId="6748"/>
    <cellStyle name="Примечание 2 2 11 5 2" xfId="15672"/>
    <cellStyle name="Примечание 2 2 11 6" xfId="8426"/>
    <cellStyle name="Примечание 2 2 11 6 2" xfId="17350"/>
    <cellStyle name="Примечание 2 2 11 7" xfId="10894"/>
    <cellStyle name="Примечание 2 2 11 8" xfId="19421"/>
    <cellStyle name="Примечание 2 2 12" xfId="1987"/>
    <cellStyle name="Примечание 2 2 12 2" xfId="2863"/>
    <cellStyle name="Примечание 2 2 12 2 2" xfId="4185"/>
    <cellStyle name="Примечание 2 2 12 2 2 2" xfId="13124"/>
    <cellStyle name="Примечание 2 2 12 2 3" xfId="5975"/>
    <cellStyle name="Примечание 2 2 12 2 3 2" xfId="14899"/>
    <cellStyle name="Примечание 2 2 12 2 4" xfId="7653"/>
    <cellStyle name="Примечание 2 2 12 2 4 2" xfId="16577"/>
    <cellStyle name="Примечание 2 2 12 2 5" xfId="9330"/>
    <cellStyle name="Примечание 2 2 12 2 5 2" xfId="18254"/>
    <cellStyle name="Примечание 2 2 12 2 6" xfId="11808"/>
    <cellStyle name="Примечание 2 2 12 2 7" xfId="10090"/>
    <cellStyle name="Примечание 2 2 12 3" xfId="5041"/>
    <cellStyle name="Примечание 2 2 12 3 2" xfId="13968"/>
    <cellStyle name="Примечание 2 2 12 4" xfId="4958"/>
    <cellStyle name="Примечание 2 2 12 4 2" xfId="13886"/>
    <cellStyle name="Примечание 2 2 12 5" xfId="6792"/>
    <cellStyle name="Примечание 2 2 12 5 2" xfId="15716"/>
    <cellStyle name="Примечание 2 2 12 6" xfId="8470"/>
    <cellStyle name="Примечание 2 2 12 6 2" xfId="17394"/>
    <cellStyle name="Примечание 2 2 12 7" xfId="10938"/>
    <cellStyle name="Примечание 2 2 12 8" xfId="19237"/>
    <cellStyle name="Примечание 2 2 13" xfId="2041"/>
    <cellStyle name="Примечание 2 2 13 2" xfId="2917"/>
    <cellStyle name="Примечание 2 2 13 2 2" xfId="3402"/>
    <cellStyle name="Примечание 2 2 13 2 2 2" xfId="12346"/>
    <cellStyle name="Примечание 2 2 13 2 3" xfId="6029"/>
    <cellStyle name="Примечание 2 2 13 2 3 2" xfId="14953"/>
    <cellStyle name="Примечание 2 2 13 2 4" xfId="7707"/>
    <cellStyle name="Примечание 2 2 13 2 4 2" xfId="16631"/>
    <cellStyle name="Примечание 2 2 13 2 5" xfId="9384"/>
    <cellStyle name="Примечание 2 2 13 2 5 2" xfId="18308"/>
    <cellStyle name="Примечание 2 2 13 2 6" xfId="11862"/>
    <cellStyle name="Примечание 2 2 13 2 7" xfId="10398"/>
    <cellStyle name="Примечание 2 2 13 3" xfId="4967"/>
    <cellStyle name="Примечание 2 2 13 3 2" xfId="13894"/>
    <cellStyle name="Примечание 2 2 13 4" xfId="4289"/>
    <cellStyle name="Примечание 2 2 13 4 2" xfId="13228"/>
    <cellStyle name="Примечание 2 2 13 5" xfId="6846"/>
    <cellStyle name="Примечание 2 2 13 5 2" xfId="15770"/>
    <cellStyle name="Примечание 2 2 13 6" xfId="8524"/>
    <cellStyle name="Примечание 2 2 13 6 2" xfId="17448"/>
    <cellStyle name="Примечание 2 2 13 7" xfId="10992"/>
    <cellStyle name="Примечание 2 2 13 8" xfId="19337"/>
    <cellStyle name="Примечание 2 2 14" xfId="2387"/>
    <cellStyle name="Примечание 2 2 14 2" xfId="3247"/>
    <cellStyle name="Примечание 2 2 14 2 2" xfId="4291"/>
    <cellStyle name="Примечание 2 2 14 2 2 2" xfId="13230"/>
    <cellStyle name="Примечание 2 2 14 2 3" xfId="6359"/>
    <cellStyle name="Примечание 2 2 14 2 3 2" xfId="15283"/>
    <cellStyle name="Примечание 2 2 14 2 4" xfId="8037"/>
    <cellStyle name="Примечание 2 2 14 2 4 2" xfId="16961"/>
    <cellStyle name="Примечание 2 2 14 2 5" xfId="9714"/>
    <cellStyle name="Примечание 2 2 14 2 5 2" xfId="18638"/>
    <cellStyle name="Примечание 2 2 14 2 6" xfId="12192"/>
    <cellStyle name="Примечание 2 2 14 2 7" xfId="19178"/>
    <cellStyle name="Примечание 2 2 14 3" xfId="4740"/>
    <cellStyle name="Примечание 2 2 14 3 2" xfId="13671"/>
    <cellStyle name="Примечание 2 2 14 4" xfId="5499"/>
    <cellStyle name="Примечание 2 2 14 4 2" xfId="14423"/>
    <cellStyle name="Примечание 2 2 14 5" xfId="7177"/>
    <cellStyle name="Примечание 2 2 14 5 2" xfId="16101"/>
    <cellStyle name="Примечание 2 2 14 6" xfId="8854"/>
    <cellStyle name="Примечание 2 2 14 6 2" xfId="17778"/>
    <cellStyle name="Примечание 2 2 14 7" xfId="11332"/>
    <cellStyle name="Примечание 2 2 14 8" xfId="19203"/>
    <cellStyle name="Примечание 2 2 15" xfId="2315"/>
    <cellStyle name="Примечание 2 2 15 2" xfId="3187"/>
    <cellStyle name="Примечание 2 2 15 2 2" xfId="4923"/>
    <cellStyle name="Примечание 2 2 15 2 2 2" xfId="13851"/>
    <cellStyle name="Примечание 2 2 15 2 3" xfId="6299"/>
    <cellStyle name="Примечание 2 2 15 2 3 2" xfId="15223"/>
    <cellStyle name="Примечание 2 2 15 2 4" xfId="7977"/>
    <cellStyle name="Примечание 2 2 15 2 4 2" xfId="16901"/>
    <cellStyle name="Примечание 2 2 15 2 5" xfId="9654"/>
    <cellStyle name="Примечание 2 2 15 2 5 2" xfId="18578"/>
    <cellStyle name="Примечание 2 2 15 2 6" xfId="12132"/>
    <cellStyle name="Примечание 2 2 15 2 7" xfId="10455"/>
    <cellStyle name="Примечание 2 2 15 3" xfId="4219"/>
    <cellStyle name="Примечание 2 2 15 3 2" xfId="13158"/>
    <cellStyle name="Примечание 2 2 15 4" xfId="5438"/>
    <cellStyle name="Примечание 2 2 15 4 2" xfId="14362"/>
    <cellStyle name="Примечание 2 2 15 5" xfId="7116"/>
    <cellStyle name="Примечание 2 2 15 5 2" xfId="16040"/>
    <cellStyle name="Примечание 2 2 15 6" xfId="8794"/>
    <cellStyle name="Примечание 2 2 15 6 2" xfId="17718"/>
    <cellStyle name="Примечание 2 2 15 7" xfId="11266"/>
    <cellStyle name="Примечание 2 2 15 8" xfId="19155"/>
    <cellStyle name="Примечание 2 2 16" xfId="2436"/>
    <cellStyle name="Примечание 2 2 16 2" xfId="3293"/>
    <cellStyle name="Примечание 2 2 16 2 2" xfId="4867"/>
    <cellStyle name="Примечание 2 2 16 2 2 2" xfId="13795"/>
    <cellStyle name="Примечание 2 2 16 2 3" xfId="6405"/>
    <cellStyle name="Примечание 2 2 16 2 3 2" xfId="15329"/>
    <cellStyle name="Примечание 2 2 16 2 4" xfId="8083"/>
    <cellStyle name="Примечание 2 2 16 2 4 2" xfId="17007"/>
    <cellStyle name="Примечание 2 2 16 2 5" xfId="9760"/>
    <cellStyle name="Примечание 2 2 16 2 5 2" xfId="18684"/>
    <cellStyle name="Примечание 2 2 16 2 6" xfId="12238"/>
    <cellStyle name="Примечание 2 2 16 2 7" xfId="232"/>
    <cellStyle name="Примечание 2 2 16 3" xfId="4017"/>
    <cellStyle name="Примечание 2 2 16 3 2" xfId="12957"/>
    <cellStyle name="Примечание 2 2 16 4" xfId="5548"/>
    <cellStyle name="Примечание 2 2 16 4 2" xfId="14472"/>
    <cellStyle name="Примечание 2 2 16 5" xfId="7226"/>
    <cellStyle name="Примечание 2 2 16 5 2" xfId="16150"/>
    <cellStyle name="Примечание 2 2 16 6" xfId="8903"/>
    <cellStyle name="Примечание 2 2 16 6 2" xfId="17827"/>
    <cellStyle name="Примечание 2 2 16 7" xfId="11381"/>
    <cellStyle name="Примечание 2 2 16 8" xfId="18957"/>
    <cellStyle name="Примечание 2 2 17" xfId="2437"/>
    <cellStyle name="Примечание 2 2 17 2" xfId="4839"/>
    <cellStyle name="Примечание 2 2 17 2 2" xfId="13767"/>
    <cellStyle name="Примечание 2 2 17 3" xfId="5549"/>
    <cellStyle name="Примечание 2 2 17 3 2" xfId="14473"/>
    <cellStyle name="Примечание 2 2 17 4" xfId="7227"/>
    <cellStyle name="Примечание 2 2 17 4 2" xfId="16151"/>
    <cellStyle name="Примечание 2 2 17 5" xfId="8904"/>
    <cellStyle name="Примечание 2 2 17 5 2" xfId="17828"/>
    <cellStyle name="Примечание 2 2 17 6" xfId="11382"/>
    <cellStyle name="Примечание 2 2 17 7" xfId="19442"/>
    <cellStyle name="Примечание 2 2 18" xfId="3336"/>
    <cellStyle name="Примечание 2 2 18 2" xfId="12281"/>
    <cellStyle name="Примечание 2 2 19" xfId="4956"/>
    <cellStyle name="Примечание 2 2 19 2" xfId="13884"/>
    <cellStyle name="Примечание 2 2 2" xfId="300"/>
    <cellStyle name="Примечание 2 2 2 2" xfId="913"/>
    <cellStyle name="Примечание 2 2 2 2 10" xfId="1989"/>
    <cellStyle name="Примечание 2 2 2 2 10 2" xfId="2865"/>
    <cellStyle name="Примечание 2 2 2 2 10 2 2" xfId="3457"/>
    <cellStyle name="Примечание 2 2 2 2 10 2 2 2" xfId="12401"/>
    <cellStyle name="Примечание 2 2 2 2 10 2 3" xfId="5977"/>
    <cellStyle name="Примечание 2 2 2 2 10 2 3 2" xfId="14901"/>
    <cellStyle name="Примечание 2 2 2 2 10 2 4" xfId="7655"/>
    <cellStyle name="Примечание 2 2 2 2 10 2 4 2" xfId="16579"/>
    <cellStyle name="Примечание 2 2 2 2 10 2 5" xfId="9332"/>
    <cellStyle name="Примечание 2 2 2 2 10 2 5 2" xfId="18256"/>
    <cellStyle name="Примечание 2 2 2 2 10 2 6" xfId="11810"/>
    <cellStyle name="Примечание 2 2 2 2 10 2 7" xfId="18801"/>
    <cellStyle name="Примечание 2 2 2 2 10 3" xfId="4565"/>
    <cellStyle name="Примечание 2 2 2 2 10 3 2" xfId="13500"/>
    <cellStyle name="Примечание 2 2 2 2 10 4" xfId="5141"/>
    <cellStyle name="Примечание 2 2 2 2 10 4 2" xfId="14066"/>
    <cellStyle name="Примечание 2 2 2 2 10 5" xfId="6794"/>
    <cellStyle name="Примечание 2 2 2 2 10 5 2" xfId="15718"/>
    <cellStyle name="Примечание 2 2 2 2 10 6" xfId="8472"/>
    <cellStyle name="Примечание 2 2 2 2 10 6 2" xfId="17396"/>
    <cellStyle name="Примечание 2 2 2 2 10 7" xfId="10940"/>
    <cellStyle name="Примечание 2 2 2 2 10 8" xfId="19212"/>
    <cellStyle name="Примечание 2 2 2 2 11" xfId="2015"/>
    <cellStyle name="Примечание 2 2 2 2 11 2" xfId="2891"/>
    <cellStyle name="Примечание 2 2 2 2 11 2 2" xfId="4558"/>
    <cellStyle name="Примечание 2 2 2 2 11 2 2 2" xfId="13493"/>
    <cellStyle name="Примечание 2 2 2 2 11 2 3" xfId="6003"/>
    <cellStyle name="Примечание 2 2 2 2 11 2 3 2" xfId="14927"/>
    <cellStyle name="Примечание 2 2 2 2 11 2 4" xfId="7681"/>
    <cellStyle name="Примечание 2 2 2 2 11 2 4 2" xfId="16605"/>
    <cellStyle name="Примечание 2 2 2 2 11 2 5" xfId="9358"/>
    <cellStyle name="Примечание 2 2 2 2 11 2 5 2" xfId="18282"/>
    <cellStyle name="Примечание 2 2 2 2 11 2 6" xfId="11836"/>
    <cellStyle name="Примечание 2 2 2 2 11 2 7" xfId="18815"/>
    <cellStyle name="Примечание 2 2 2 2 11 3" xfId="5087"/>
    <cellStyle name="Примечание 2 2 2 2 11 3 2" xfId="14014"/>
    <cellStyle name="Примечание 2 2 2 2 11 4" xfId="4174"/>
    <cellStyle name="Примечание 2 2 2 2 11 4 2" xfId="13113"/>
    <cellStyle name="Примечание 2 2 2 2 11 5" xfId="6820"/>
    <cellStyle name="Примечание 2 2 2 2 11 5 2" xfId="15744"/>
    <cellStyle name="Примечание 2 2 2 2 11 6" xfId="8498"/>
    <cellStyle name="Примечание 2 2 2 2 11 6 2" xfId="17422"/>
    <cellStyle name="Примечание 2 2 2 2 11 7" xfId="10966"/>
    <cellStyle name="Примечание 2 2 2 2 11 8" xfId="18940"/>
    <cellStyle name="Примечание 2 2 2 2 12" xfId="2388"/>
    <cellStyle name="Примечание 2 2 2 2 12 2" xfId="3248"/>
    <cellStyle name="Примечание 2 2 2 2 12 2 2" xfId="3535"/>
    <cellStyle name="Примечание 2 2 2 2 12 2 2 2" xfId="12477"/>
    <cellStyle name="Примечание 2 2 2 2 12 2 3" xfId="6360"/>
    <cellStyle name="Примечание 2 2 2 2 12 2 3 2" xfId="15284"/>
    <cellStyle name="Примечание 2 2 2 2 12 2 4" xfId="8038"/>
    <cellStyle name="Примечание 2 2 2 2 12 2 4 2" xfId="16962"/>
    <cellStyle name="Примечание 2 2 2 2 12 2 5" xfId="9715"/>
    <cellStyle name="Примечание 2 2 2 2 12 2 5 2" xfId="18639"/>
    <cellStyle name="Примечание 2 2 2 2 12 2 6" xfId="12193"/>
    <cellStyle name="Примечание 2 2 2 2 12 2 7" xfId="9983"/>
    <cellStyle name="Примечание 2 2 2 2 12 3" xfId="4454"/>
    <cellStyle name="Примечание 2 2 2 2 12 3 2" xfId="13391"/>
    <cellStyle name="Примечание 2 2 2 2 12 4" xfId="5500"/>
    <cellStyle name="Примечание 2 2 2 2 12 4 2" xfId="14424"/>
    <cellStyle name="Примечание 2 2 2 2 12 5" xfId="7178"/>
    <cellStyle name="Примечание 2 2 2 2 12 5 2" xfId="16102"/>
    <cellStyle name="Примечание 2 2 2 2 12 6" xfId="8855"/>
    <cellStyle name="Примечание 2 2 2 2 12 6 2" xfId="17779"/>
    <cellStyle name="Примечание 2 2 2 2 12 7" xfId="11333"/>
    <cellStyle name="Примечание 2 2 2 2 12 8" xfId="19484"/>
    <cellStyle name="Примечание 2 2 2 2 13" xfId="2384"/>
    <cellStyle name="Примечание 2 2 2 2 13 2" xfId="3244"/>
    <cellStyle name="Примечание 2 2 2 2 13 2 2" xfId="4324"/>
    <cellStyle name="Примечание 2 2 2 2 13 2 2 2" xfId="13263"/>
    <cellStyle name="Примечание 2 2 2 2 13 2 3" xfId="6356"/>
    <cellStyle name="Примечание 2 2 2 2 13 2 3 2" xfId="15280"/>
    <cellStyle name="Примечание 2 2 2 2 13 2 4" xfId="8034"/>
    <cellStyle name="Примечание 2 2 2 2 13 2 4 2" xfId="16958"/>
    <cellStyle name="Примечание 2 2 2 2 13 2 5" xfId="9711"/>
    <cellStyle name="Примечание 2 2 2 2 13 2 5 2" xfId="18635"/>
    <cellStyle name="Примечание 2 2 2 2 13 2 6" xfId="12189"/>
    <cellStyle name="Примечание 2 2 2 2 13 2 7" xfId="10016"/>
    <cellStyle name="Примечание 2 2 2 2 13 3" xfId="3507"/>
    <cellStyle name="Примечание 2 2 2 2 13 3 2" xfId="12450"/>
    <cellStyle name="Примечание 2 2 2 2 13 4" xfId="5496"/>
    <cellStyle name="Примечание 2 2 2 2 13 4 2" xfId="14420"/>
    <cellStyle name="Примечание 2 2 2 2 13 5" xfId="7174"/>
    <cellStyle name="Примечание 2 2 2 2 13 5 2" xfId="16098"/>
    <cellStyle name="Примечание 2 2 2 2 13 6" xfId="8851"/>
    <cellStyle name="Примечание 2 2 2 2 13 6 2" xfId="17775"/>
    <cellStyle name="Примечание 2 2 2 2 13 7" xfId="11329"/>
    <cellStyle name="Примечание 2 2 2 2 13 8" xfId="19664"/>
    <cellStyle name="Примечание 2 2 2 2 14" xfId="2456"/>
    <cellStyle name="Примечание 2 2 2 2 14 2" xfId="3295"/>
    <cellStyle name="Примечание 2 2 2 2 14 2 2" xfId="4336"/>
    <cellStyle name="Примечание 2 2 2 2 14 2 2 2" xfId="13275"/>
    <cellStyle name="Примечание 2 2 2 2 14 2 3" xfId="6407"/>
    <cellStyle name="Примечание 2 2 2 2 14 2 3 2" xfId="15331"/>
    <cellStyle name="Примечание 2 2 2 2 14 2 4" xfId="8085"/>
    <cellStyle name="Примечание 2 2 2 2 14 2 4 2" xfId="17009"/>
    <cellStyle name="Примечание 2 2 2 2 14 2 5" xfId="9762"/>
    <cellStyle name="Примечание 2 2 2 2 14 2 5 2" xfId="18686"/>
    <cellStyle name="Примечание 2 2 2 2 14 2 6" xfId="12240"/>
    <cellStyle name="Примечание 2 2 2 2 14 2 7" xfId="13503"/>
    <cellStyle name="Примечание 2 2 2 2 14 3" xfId="4334"/>
    <cellStyle name="Примечание 2 2 2 2 14 3 2" xfId="13273"/>
    <cellStyle name="Примечание 2 2 2 2 14 4" xfId="5568"/>
    <cellStyle name="Примечание 2 2 2 2 14 4 2" xfId="14492"/>
    <cellStyle name="Примечание 2 2 2 2 14 5" xfId="7246"/>
    <cellStyle name="Примечание 2 2 2 2 14 5 2" xfId="16170"/>
    <cellStyle name="Примечание 2 2 2 2 14 6" xfId="8923"/>
    <cellStyle name="Примечание 2 2 2 2 14 6 2" xfId="17847"/>
    <cellStyle name="Примечание 2 2 2 2 14 7" xfId="11401"/>
    <cellStyle name="Примечание 2 2 2 2 14 8" xfId="19501"/>
    <cellStyle name="Примечание 2 2 2 2 15" xfId="2451"/>
    <cellStyle name="Примечание 2 2 2 2 15 2" xfId="3784"/>
    <cellStyle name="Примечание 2 2 2 2 15 2 2" xfId="12724"/>
    <cellStyle name="Примечание 2 2 2 2 15 3" xfId="5563"/>
    <cellStyle name="Примечание 2 2 2 2 15 3 2" xfId="14487"/>
    <cellStyle name="Примечание 2 2 2 2 15 4" xfId="7241"/>
    <cellStyle name="Примечание 2 2 2 2 15 4 2" xfId="16165"/>
    <cellStyle name="Примечание 2 2 2 2 15 5" xfId="8918"/>
    <cellStyle name="Примечание 2 2 2 2 15 5 2" xfId="17842"/>
    <cellStyle name="Примечание 2 2 2 2 15 6" xfId="11396"/>
    <cellStyle name="Примечание 2 2 2 2 15 7" xfId="19290"/>
    <cellStyle name="Примечание 2 2 2 2 16" xfId="3338"/>
    <cellStyle name="Примечание 2 2 2 2 16 2" xfId="12283"/>
    <cellStyle name="Примечание 2 2 2 2 17" xfId="4309"/>
    <cellStyle name="Примечание 2 2 2 2 17 2" xfId="13248"/>
    <cellStyle name="Примечание 2 2 2 2 18" xfId="5128"/>
    <cellStyle name="Примечание 2 2 2 2 18 2" xfId="14054"/>
    <cellStyle name="Примечание 2 2 2 2 19" xfId="3674"/>
    <cellStyle name="Примечание 2 2 2 2 19 2" xfId="12615"/>
    <cellStyle name="Примечание 2 2 2 2 2" xfId="1714"/>
    <cellStyle name="Примечание 2 2 2 2 2 10" xfId="10665"/>
    <cellStyle name="Примечание 2 2 2 2 2 11" xfId="19423"/>
    <cellStyle name="Примечание 2 2 2 2 2 2" xfId="2093"/>
    <cellStyle name="Примечание 2 2 2 2 2 2 2" xfId="2969"/>
    <cellStyle name="Примечание 2 2 2 2 2 2 2 2" xfId="3405"/>
    <cellStyle name="Примечание 2 2 2 2 2 2 2 2 2" xfId="12349"/>
    <cellStyle name="Примечание 2 2 2 2 2 2 2 3" xfId="6081"/>
    <cellStyle name="Примечание 2 2 2 2 2 2 2 3 2" xfId="15005"/>
    <cellStyle name="Примечание 2 2 2 2 2 2 2 4" xfId="7759"/>
    <cellStyle name="Примечание 2 2 2 2 2 2 2 4 2" xfId="16683"/>
    <cellStyle name="Примечание 2 2 2 2 2 2 2 5" xfId="9436"/>
    <cellStyle name="Примечание 2 2 2 2 2 2 2 5 2" xfId="18360"/>
    <cellStyle name="Примечание 2 2 2 2 2 2 2 6" xfId="11914"/>
    <cellStyle name="Примечание 2 2 2 2 2 2 2 7" xfId="10566"/>
    <cellStyle name="Примечание 2 2 2 2 2 2 3" xfId="5096"/>
    <cellStyle name="Примечание 2 2 2 2 2 2 3 2" xfId="14023"/>
    <cellStyle name="Примечание 2 2 2 2 2 2 4" xfId="5219"/>
    <cellStyle name="Примечание 2 2 2 2 2 2 4 2" xfId="14143"/>
    <cellStyle name="Примечание 2 2 2 2 2 2 5" xfId="6898"/>
    <cellStyle name="Примечание 2 2 2 2 2 2 5 2" xfId="15822"/>
    <cellStyle name="Примечание 2 2 2 2 2 2 6" xfId="8576"/>
    <cellStyle name="Примечание 2 2 2 2 2 2 6 2" xfId="17500"/>
    <cellStyle name="Примечание 2 2 2 2 2 2 7" xfId="11044"/>
    <cellStyle name="Примечание 2 2 2 2 2 2 8" xfId="19235"/>
    <cellStyle name="Примечание 2 2 2 2 2 3" xfId="2179"/>
    <cellStyle name="Примечание 2 2 2 2 2 3 2" xfId="3055"/>
    <cellStyle name="Примечание 2 2 2 2 2 3 2 2" xfId="4267"/>
    <cellStyle name="Примечание 2 2 2 2 2 3 2 2 2" xfId="13206"/>
    <cellStyle name="Примечание 2 2 2 2 2 3 2 3" xfId="6167"/>
    <cellStyle name="Примечание 2 2 2 2 2 3 2 3 2" xfId="15091"/>
    <cellStyle name="Примечание 2 2 2 2 2 3 2 4" xfId="7845"/>
    <cellStyle name="Примечание 2 2 2 2 2 3 2 4 2" xfId="16769"/>
    <cellStyle name="Примечание 2 2 2 2 2 3 2 5" xfId="9522"/>
    <cellStyle name="Примечание 2 2 2 2 2 3 2 5 2" xfId="18446"/>
    <cellStyle name="Примечание 2 2 2 2 2 3 2 6" xfId="12000"/>
    <cellStyle name="Примечание 2 2 2 2 2 3 2 7" xfId="250"/>
    <cellStyle name="Примечание 2 2 2 2 2 3 3" xfId="4121"/>
    <cellStyle name="Примечание 2 2 2 2 2 3 3 2" xfId="13061"/>
    <cellStyle name="Примечание 2 2 2 2 2 3 4" xfId="5305"/>
    <cellStyle name="Примечание 2 2 2 2 2 3 4 2" xfId="14229"/>
    <cellStyle name="Примечание 2 2 2 2 2 3 5" xfId="6984"/>
    <cellStyle name="Примечание 2 2 2 2 2 3 5 2" xfId="15908"/>
    <cellStyle name="Примечание 2 2 2 2 2 3 6" xfId="8662"/>
    <cellStyle name="Примечание 2 2 2 2 2 3 6 2" xfId="17586"/>
    <cellStyle name="Примечание 2 2 2 2 2 3 7" xfId="11130"/>
    <cellStyle name="Примечание 2 2 2 2 2 3 8" xfId="19176"/>
    <cellStyle name="Примечание 2 2 2 2 2 4" xfId="2265"/>
    <cellStyle name="Примечание 2 2 2 2 2 4 2" xfId="3141"/>
    <cellStyle name="Примечание 2 2 2 2 2 4 2 2" xfId="4941"/>
    <cellStyle name="Примечание 2 2 2 2 2 4 2 2 2" xfId="13869"/>
    <cellStyle name="Примечание 2 2 2 2 2 4 2 3" xfId="6253"/>
    <cellStyle name="Примечание 2 2 2 2 2 4 2 3 2" xfId="15177"/>
    <cellStyle name="Примечание 2 2 2 2 2 4 2 4" xfId="7931"/>
    <cellStyle name="Примечание 2 2 2 2 2 4 2 4 2" xfId="16855"/>
    <cellStyle name="Примечание 2 2 2 2 2 4 2 5" xfId="9608"/>
    <cellStyle name="Примечание 2 2 2 2 2 4 2 5 2" xfId="18532"/>
    <cellStyle name="Примечание 2 2 2 2 2 4 2 6" xfId="12086"/>
    <cellStyle name="Примечание 2 2 2 2 2 4 2 7" xfId="18776"/>
    <cellStyle name="Примечание 2 2 2 2 2 4 3" xfId="3668"/>
    <cellStyle name="Примечание 2 2 2 2 2 4 3 2" xfId="12609"/>
    <cellStyle name="Примечание 2 2 2 2 2 4 4" xfId="5391"/>
    <cellStyle name="Примечание 2 2 2 2 2 4 4 2" xfId="14315"/>
    <cellStyle name="Примечание 2 2 2 2 2 4 5" xfId="7070"/>
    <cellStyle name="Примечание 2 2 2 2 2 4 5 2" xfId="15994"/>
    <cellStyle name="Примечание 2 2 2 2 2 4 6" xfId="8748"/>
    <cellStyle name="Примечание 2 2 2 2 2 4 6 2" xfId="17672"/>
    <cellStyle name="Примечание 2 2 2 2 2 4 7" xfId="11216"/>
    <cellStyle name="Примечание 2 2 2 2 2 4 8" xfId="19140"/>
    <cellStyle name="Примечание 2 2 2 2 2 5" xfId="2590"/>
    <cellStyle name="Примечание 2 2 2 2 2 5 2" xfId="4748"/>
    <cellStyle name="Примечание 2 2 2 2 2 5 2 2" xfId="13679"/>
    <cellStyle name="Примечание 2 2 2 2 2 5 3" xfId="5702"/>
    <cellStyle name="Примечание 2 2 2 2 2 5 3 2" xfId="14626"/>
    <cellStyle name="Примечание 2 2 2 2 2 5 4" xfId="7380"/>
    <cellStyle name="Примечание 2 2 2 2 2 5 4 2" xfId="16304"/>
    <cellStyle name="Примечание 2 2 2 2 2 5 5" xfId="9057"/>
    <cellStyle name="Примечание 2 2 2 2 2 5 5 2" xfId="17981"/>
    <cellStyle name="Примечание 2 2 2 2 2 5 6" xfId="11535"/>
    <cellStyle name="Примечание 2 2 2 2 2 5 7" xfId="9898"/>
    <cellStyle name="Примечание 2 2 2 2 2 6" xfId="4766"/>
    <cellStyle name="Примечание 2 2 2 2 2 6 2" xfId="13697"/>
    <cellStyle name="Примечание 2 2 2 2 2 7" xfId="4368"/>
    <cellStyle name="Примечание 2 2 2 2 2 7 2" xfId="13307"/>
    <cellStyle name="Примечание 2 2 2 2 2 8" xfId="6519"/>
    <cellStyle name="Примечание 2 2 2 2 2 8 2" xfId="15443"/>
    <cellStyle name="Примечание 2 2 2 2 2 9" xfId="8197"/>
    <cellStyle name="Примечание 2 2 2 2 2 9 2" xfId="17121"/>
    <cellStyle name="Примечание 2 2 2 2 20" xfId="9805"/>
    <cellStyle name="Примечание 2 2 2 2 20 2" xfId="18729"/>
    <cellStyle name="Примечание 2 2 2 2 21" xfId="10227"/>
    <cellStyle name="Примечание 2 2 2 2 22" xfId="10105"/>
    <cellStyle name="Примечание 2 2 2 2 3" xfId="1794"/>
    <cellStyle name="Примечание 2 2 2 2 3 10" xfId="10745"/>
    <cellStyle name="Примечание 2 2 2 2 3 11" xfId="10400"/>
    <cellStyle name="Примечание 2 2 2 2 3 2" xfId="2090"/>
    <cellStyle name="Примечание 2 2 2 2 3 2 2" xfId="2966"/>
    <cellStyle name="Примечание 2 2 2 2 3 2 2 2" xfId="4642"/>
    <cellStyle name="Примечание 2 2 2 2 3 2 2 2 2" xfId="13575"/>
    <cellStyle name="Примечание 2 2 2 2 3 2 2 3" xfId="6078"/>
    <cellStyle name="Примечание 2 2 2 2 3 2 2 3 2" xfId="15002"/>
    <cellStyle name="Примечание 2 2 2 2 3 2 2 4" xfId="7756"/>
    <cellStyle name="Примечание 2 2 2 2 3 2 2 4 2" xfId="16680"/>
    <cellStyle name="Примечание 2 2 2 2 3 2 2 5" xfId="9433"/>
    <cellStyle name="Примечание 2 2 2 2 3 2 2 5 2" xfId="18357"/>
    <cellStyle name="Примечание 2 2 2 2 3 2 2 6" xfId="11911"/>
    <cellStyle name="Примечание 2 2 2 2 3 2 2 7" xfId="10190"/>
    <cellStyle name="Примечание 2 2 2 2 3 2 3" xfId="3796"/>
    <cellStyle name="Примечание 2 2 2 2 3 2 3 2" xfId="12736"/>
    <cellStyle name="Примечание 2 2 2 2 3 2 4" xfId="5216"/>
    <cellStyle name="Примечание 2 2 2 2 3 2 4 2" xfId="14140"/>
    <cellStyle name="Примечание 2 2 2 2 3 2 5" xfId="6895"/>
    <cellStyle name="Примечание 2 2 2 2 3 2 5 2" xfId="15819"/>
    <cellStyle name="Примечание 2 2 2 2 3 2 6" xfId="8573"/>
    <cellStyle name="Примечание 2 2 2 2 3 2 6 2" xfId="17497"/>
    <cellStyle name="Примечание 2 2 2 2 3 2 7" xfId="11041"/>
    <cellStyle name="Примечание 2 2 2 2 3 2 8" xfId="19694"/>
    <cellStyle name="Примечание 2 2 2 2 3 3" xfId="2176"/>
    <cellStyle name="Примечание 2 2 2 2 3 3 2" xfId="3052"/>
    <cellStyle name="Примечание 2 2 2 2 3 3 2 2" xfId="3840"/>
    <cellStyle name="Примечание 2 2 2 2 3 3 2 2 2" xfId="12780"/>
    <cellStyle name="Примечание 2 2 2 2 3 3 2 3" xfId="6164"/>
    <cellStyle name="Примечание 2 2 2 2 3 3 2 3 2" xfId="15088"/>
    <cellStyle name="Примечание 2 2 2 2 3 3 2 4" xfId="7842"/>
    <cellStyle name="Примечание 2 2 2 2 3 3 2 4 2" xfId="16766"/>
    <cellStyle name="Примечание 2 2 2 2 3 3 2 5" xfId="9519"/>
    <cellStyle name="Примечание 2 2 2 2 3 3 2 5 2" xfId="18443"/>
    <cellStyle name="Примечание 2 2 2 2 3 3 2 6" xfId="11997"/>
    <cellStyle name="Примечание 2 2 2 2 3 3 2 7" xfId="10206"/>
    <cellStyle name="Примечание 2 2 2 2 3 3 3" xfId="4528"/>
    <cellStyle name="Примечание 2 2 2 2 3 3 3 2" xfId="13463"/>
    <cellStyle name="Примечание 2 2 2 2 3 3 4" xfId="5302"/>
    <cellStyle name="Примечание 2 2 2 2 3 3 4 2" xfId="14226"/>
    <cellStyle name="Примечание 2 2 2 2 3 3 5" xfId="6981"/>
    <cellStyle name="Примечание 2 2 2 2 3 3 5 2" xfId="15905"/>
    <cellStyle name="Примечание 2 2 2 2 3 3 6" xfId="8659"/>
    <cellStyle name="Примечание 2 2 2 2 3 3 6 2" xfId="17583"/>
    <cellStyle name="Примечание 2 2 2 2 3 3 7" xfId="11127"/>
    <cellStyle name="Примечание 2 2 2 2 3 3 8" xfId="18900"/>
    <cellStyle name="Примечание 2 2 2 2 3 4" xfId="2262"/>
    <cellStyle name="Примечание 2 2 2 2 3 4 2" xfId="3138"/>
    <cellStyle name="Примечание 2 2 2 2 3 4 2 2" xfId="4618"/>
    <cellStyle name="Примечание 2 2 2 2 3 4 2 2 2" xfId="13552"/>
    <cellStyle name="Примечание 2 2 2 2 3 4 2 3" xfId="6250"/>
    <cellStyle name="Примечание 2 2 2 2 3 4 2 3 2" xfId="15174"/>
    <cellStyle name="Примечание 2 2 2 2 3 4 2 4" xfId="7928"/>
    <cellStyle name="Примечание 2 2 2 2 3 4 2 4 2" xfId="16852"/>
    <cellStyle name="Примечание 2 2 2 2 3 4 2 5" xfId="9605"/>
    <cellStyle name="Примечание 2 2 2 2 3 4 2 5 2" xfId="18529"/>
    <cellStyle name="Примечание 2 2 2 2 3 4 2 6" xfId="12083"/>
    <cellStyle name="Примечание 2 2 2 2 3 4 2 7" xfId="18813"/>
    <cellStyle name="Примечание 2 2 2 2 3 4 3" xfId="3515"/>
    <cellStyle name="Примечание 2 2 2 2 3 4 3 2" xfId="12457"/>
    <cellStyle name="Примечание 2 2 2 2 3 4 4" xfId="5388"/>
    <cellStyle name="Примечание 2 2 2 2 3 4 4 2" xfId="14312"/>
    <cellStyle name="Примечание 2 2 2 2 3 4 5" xfId="7067"/>
    <cellStyle name="Примечание 2 2 2 2 3 4 5 2" xfId="15991"/>
    <cellStyle name="Примечание 2 2 2 2 3 4 6" xfId="8745"/>
    <cellStyle name="Примечание 2 2 2 2 3 4 6 2" xfId="17669"/>
    <cellStyle name="Примечание 2 2 2 2 3 4 7" xfId="11213"/>
    <cellStyle name="Примечание 2 2 2 2 3 4 8" xfId="18896"/>
    <cellStyle name="Примечание 2 2 2 2 3 5" xfId="2670"/>
    <cellStyle name="Примечание 2 2 2 2 3 5 2" xfId="3971"/>
    <cellStyle name="Примечание 2 2 2 2 3 5 2 2" xfId="12911"/>
    <cellStyle name="Примечание 2 2 2 2 3 5 3" xfId="5782"/>
    <cellStyle name="Примечание 2 2 2 2 3 5 3 2" xfId="14706"/>
    <cellStyle name="Примечание 2 2 2 2 3 5 4" xfId="7460"/>
    <cellStyle name="Примечание 2 2 2 2 3 5 4 2" xfId="16384"/>
    <cellStyle name="Примечание 2 2 2 2 3 5 5" xfId="9137"/>
    <cellStyle name="Примечание 2 2 2 2 3 5 5 2" xfId="18061"/>
    <cellStyle name="Примечание 2 2 2 2 3 5 6" xfId="11615"/>
    <cellStyle name="Примечание 2 2 2 2 3 5 7" xfId="10183"/>
    <cellStyle name="Примечание 2 2 2 2 3 6" xfId="4228"/>
    <cellStyle name="Примечание 2 2 2 2 3 6 2" xfId="13167"/>
    <cellStyle name="Примечание 2 2 2 2 3 7" xfId="3547"/>
    <cellStyle name="Примечание 2 2 2 2 3 7 2" xfId="12489"/>
    <cellStyle name="Примечание 2 2 2 2 3 8" xfId="6599"/>
    <cellStyle name="Примечание 2 2 2 2 3 8 2" xfId="15523"/>
    <cellStyle name="Примечание 2 2 2 2 3 9" xfId="8277"/>
    <cellStyle name="Примечание 2 2 2 2 3 9 2" xfId="17201"/>
    <cellStyle name="Примечание 2 2 2 2 4" xfId="1766"/>
    <cellStyle name="Примечание 2 2 2 2 4 2" xfId="2642"/>
    <cellStyle name="Примечание 2 2 2 2 4 2 2" xfId="3768"/>
    <cellStyle name="Примечание 2 2 2 2 4 2 2 2" xfId="12708"/>
    <cellStyle name="Примечание 2 2 2 2 4 2 3" xfId="5754"/>
    <cellStyle name="Примечание 2 2 2 2 4 2 3 2" xfId="14678"/>
    <cellStyle name="Примечание 2 2 2 2 4 2 4" xfId="7432"/>
    <cellStyle name="Примечание 2 2 2 2 4 2 4 2" xfId="16356"/>
    <cellStyle name="Примечание 2 2 2 2 4 2 5" xfId="9109"/>
    <cellStyle name="Примечание 2 2 2 2 4 2 5 2" xfId="18033"/>
    <cellStyle name="Примечание 2 2 2 2 4 2 6" xfId="11587"/>
    <cellStyle name="Примечание 2 2 2 2 4 2 7" xfId="10087"/>
    <cellStyle name="Примечание 2 2 2 2 4 3" xfId="4878"/>
    <cellStyle name="Примечание 2 2 2 2 4 3 2" xfId="13806"/>
    <cellStyle name="Примечание 2 2 2 2 4 4" xfId="4493"/>
    <cellStyle name="Примечание 2 2 2 2 4 4 2" xfId="13429"/>
    <cellStyle name="Примечание 2 2 2 2 4 5" xfId="6571"/>
    <cellStyle name="Примечание 2 2 2 2 4 5 2" xfId="15495"/>
    <cellStyle name="Примечание 2 2 2 2 4 6" xfId="8249"/>
    <cellStyle name="Примечание 2 2 2 2 4 6 2" xfId="17173"/>
    <cellStyle name="Примечание 2 2 2 2 4 7" xfId="10717"/>
    <cellStyle name="Примечание 2 2 2 2 4 8" xfId="19509"/>
    <cellStyle name="Примечание 2 2 2 2 5" xfId="1745"/>
    <cellStyle name="Примечание 2 2 2 2 5 2" xfId="2621"/>
    <cellStyle name="Примечание 2 2 2 2 5 2 2" xfId="4674"/>
    <cellStyle name="Примечание 2 2 2 2 5 2 2 2" xfId="13607"/>
    <cellStyle name="Примечание 2 2 2 2 5 2 3" xfId="5733"/>
    <cellStyle name="Примечание 2 2 2 2 5 2 3 2" xfId="14657"/>
    <cellStyle name="Примечание 2 2 2 2 5 2 4" xfId="7411"/>
    <cellStyle name="Примечание 2 2 2 2 5 2 4 2" xfId="16335"/>
    <cellStyle name="Примечание 2 2 2 2 5 2 5" xfId="9088"/>
    <cellStyle name="Примечание 2 2 2 2 5 2 5 2" xfId="18012"/>
    <cellStyle name="Примечание 2 2 2 2 5 2 6" xfId="11566"/>
    <cellStyle name="Примечание 2 2 2 2 5 2 7" xfId="9970"/>
    <cellStyle name="Примечание 2 2 2 2 5 3" xfId="4518"/>
    <cellStyle name="Примечание 2 2 2 2 5 3 2" xfId="13453"/>
    <cellStyle name="Примечание 2 2 2 2 5 4" xfId="3699"/>
    <cellStyle name="Примечание 2 2 2 2 5 4 2" xfId="12639"/>
    <cellStyle name="Примечание 2 2 2 2 5 5" xfId="6550"/>
    <cellStyle name="Примечание 2 2 2 2 5 5 2" xfId="15474"/>
    <cellStyle name="Примечание 2 2 2 2 5 6" xfId="8228"/>
    <cellStyle name="Примечание 2 2 2 2 5 6 2" xfId="17152"/>
    <cellStyle name="Примечание 2 2 2 2 5 7" xfId="10696"/>
    <cellStyle name="Примечание 2 2 2 2 5 8" xfId="19659"/>
    <cellStyle name="Примечание 2 2 2 2 6" xfId="1850"/>
    <cellStyle name="Примечание 2 2 2 2 6 2" xfId="2726"/>
    <cellStyle name="Примечание 2 2 2 2 6 2 2" xfId="5026"/>
    <cellStyle name="Примечание 2 2 2 2 6 2 2 2" xfId="13953"/>
    <cellStyle name="Примечание 2 2 2 2 6 2 3" xfId="5838"/>
    <cellStyle name="Примечание 2 2 2 2 6 2 3 2" xfId="14762"/>
    <cellStyle name="Примечание 2 2 2 2 6 2 4" xfId="7516"/>
    <cellStyle name="Примечание 2 2 2 2 6 2 4 2" xfId="16440"/>
    <cellStyle name="Примечание 2 2 2 2 6 2 5" xfId="9193"/>
    <cellStyle name="Примечание 2 2 2 2 6 2 5 2" xfId="18117"/>
    <cellStyle name="Примечание 2 2 2 2 6 2 6" xfId="11671"/>
    <cellStyle name="Примечание 2 2 2 2 6 2 7" xfId="10030"/>
    <cellStyle name="Примечание 2 2 2 2 6 3" xfId="4896"/>
    <cellStyle name="Примечание 2 2 2 2 6 3 2" xfId="13824"/>
    <cellStyle name="Примечание 2 2 2 2 6 4" xfId="4034"/>
    <cellStyle name="Примечание 2 2 2 2 6 4 2" xfId="12974"/>
    <cellStyle name="Примечание 2 2 2 2 6 5" xfId="6655"/>
    <cellStyle name="Примечание 2 2 2 2 6 5 2" xfId="15579"/>
    <cellStyle name="Примечание 2 2 2 2 6 6" xfId="8333"/>
    <cellStyle name="Примечание 2 2 2 2 6 6 2" xfId="17257"/>
    <cellStyle name="Примечание 2 2 2 2 6 7" xfId="10801"/>
    <cellStyle name="Примечание 2 2 2 2 6 8" xfId="18842"/>
    <cellStyle name="Примечание 2 2 2 2 7" xfId="1887"/>
    <cellStyle name="Примечание 2 2 2 2 7 2" xfId="2763"/>
    <cellStyle name="Примечание 2 2 2 2 7 2 2" xfId="4597"/>
    <cellStyle name="Примечание 2 2 2 2 7 2 2 2" xfId="13532"/>
    <cellStyle name="Примечание 2 2 2 2 7 2 3" xfId="5875"/>
    <cellStyle name="Примечание 2 2 2 2 7 2 3 2" xfId="14799"/>
    <cellStyle name="Примечание 2 2 2 2 7 2 4" xfId="7553"/>
    <cellStyle name="Примечание 2 2 2 2 7 2 4 2" xfId="16477"/>
    <cellStyle name="Примечание 2 2 2 2 7 2 5" xfId="9230"/>
    <cellStyle name="Примечание 2 2 2 2 7 2 5 2" xfId="18154"/>
    <cellStyle name="Примечание 2 2 2 2 7 2 6" xfId="11708"/>
    <cellStyle name="Примечание 2 2 2 2 7 2 7" xfId="18799"/>
    <cellStyle name="Примечание 2 2 2 2 7 3" xfId="3393"/>
    <cellStyle name="Примечание 2 2 2 2 7 3 2" xfId="12337"/>
    <cellStyle name="Примечание 2 2 2 2 7 4" xfId="4300"/>
    <cellStyle name="Примечание 2 2 2 2 7 4 2" xfId="13239"/>
    <cellStyle name="Примечание 2 2 2 2 7 5" xfId="6692"/>
    <cellStyle name="Примечание 2 2 2 2 7 5 2" xfId="15616"/>
    <cellStyle name="Примечание 2 2 2 2 7 6" xfId="8370"/>
    <cellStyle name="Примечание 2 2 2 2 7 6 2" xfId="17294"/>
    <cellStyle name="Примечание 2 2 2 2 7 7" xfId="10838"/>
    <cellStyle name="Примечание 2 2 2 2 7 8" xfId="19280"/>
    <cellStyle name="Примечание 2 2 2 2 8" xfId="1904"/>
    <cellStyle name="Примечание 2 2 2 2 8 2" xfId="2780"/>
    <cellStyle name="Примечание 2 2 2 2 8 2 2" xfId="4615"/>
    <cellStyle name="Примечание 2 2 2 2 8 2 2 2" xfId="13549"/>
    <cellStyle name="Примечание 2 2 2 2 8 2 3" xfId="5892"/>
    <cellStyle name="Примечание 2 2 2 2 8 2 3 2" xfId="14816"/>
    <cellStyle name="Примечание 2 2 2 2 8 2 4" xfId="7570"/>
    <cellStyle name="Примечание 2 2 2 2 8 2 4 2" xfId="16494"/>
    <cellStyle name="Примечание 2 2 2 2 8 2 5" xfId="9247"/>
    <cellStyle name="Примечание 2 2 2 2 8 2 5 2" xfId="18171"/>
    <cellStyle name="Примечание 2 2 2 2 8 2 6" xfId="11725"/>
    <cellStyle name="Примечание 2 2 2 2 8 2 7" xfId="10128"/>
    <cellStyle name="Примечание 2 2 2 2 8 3" xfId="4694"/>
    <cellStyle name="Примечание 2 2 2 2 8 3 2" xfId="13627"/>
    <cellStyle name="Примечание 2 2 2 2 8 4" xfId="4851"/>
    <cellStyle name="Примечание 2 2 2 2 8 4 2" xfId="13779"/>
    <cellStyle name="Примечание 2 2 2 2 8 5" xfId="6709"/>
    <cellStyle name="Примечание 2 2 2 2 8 5 2" xfId="15633"/>
    <cellStyle name="Примечание 2 2 2 2 8 6" xfId="8387"/>
    <cellStyle name="Примечание 2 2 2 2 8 6 2" xfId="17311"/>
    <cellStyle name="Примечание 2 2 2 2 8 7" xfId="10855"/>
    <cellStyle name="Примечание 2 2 2 2 8 8" xfId="19437"/>
    <cellStyle name="Примечание 2 2 2 2 9" xfId="1907"/>
    <cellStyle name="Примечание 2 2 2 2 9 2" xfId="2783"/>
    <cellStyle name="Примечание 2 2 2 2 9 2 2" xfId="4203"/>
    <cellStyle name="Примечание 2 2 2 2 9 2 2 2" xfId="13142"/>
    <cellStyle name="Примечание 2 2 2 2 9 2 3" xfId="5895"/>
    <cellStyle name="Примечание 2 2 2 2 9 2 3 2" xfId="14819"/>
    <cellStyle name="Примечание 2 2 2 2 9 2 4" xfId="7573"/>
    <cellStyle name="Примечание 2 2 2 2 9 2 4 2" xfId="16497"/>
    <cellStyle name="Примечание 2 2 2 2 9 2 5" xfId="9250"/>
    <cellStyle name="Примечание 2 2 2 2 9 2 5 2" xfId="18174"/>
    <cellStyle name="Примечание 2 2 2 2 9 2 6" xfId="11728"/>
    <cellStyle name="Примечание 2 2 2 2 9 2 7" xfId="10232"/>
    <cellStyle name="Примечание 2 2 2 2 9 3" xfId="3664"/>
    <cellStyle name="Примечание 2 2 2 2 9 3 2" xfId="12605"/>
    <cellStyle name="Примечание 2 2 2 2 9 4" xfId="4645"/>
    <cellStyle name="Примечание 2 2 2 2 9 4 2" xfId="13578"/>
    <cellStyle name="Примечание 2 2 2 2 9 5" xfId="6712"/>
    <cellStyle name="Примечание 2 2 2 2 9 5 2" xfId="15636"/>
    <cellStyle name="Примечание 2 2 2 2 9 6" xfId="8390"/>
    <cellStyle name="Примечание 2 2 2 2 9 6 2" xfId="17314"/>
    <cellStyle name="Примечание 2 2 2 2 9 7" xfId="10858"/>
    <cellStyle name="Примечание 2 2 2 2 9 8" xfId="18977"/>
    <cellStyle name="Примечание 2 2 20" xfId="3744"/>
    <cellStyle name="Примечание 2 2 20 2" xfId="12684"/>
    <cellStyle name="Примечание 2 2 21" xfId="4711"/>
    <cellStyle name="Примечание 2 2 21 2" xfId="13644"/>
    <cellStyle name="Примечание 2 2 22" xfId="9803"/>
    <cellStyle name="Примечание 2 2 22 2" xfId="18727"/>
    <cellStyle name="Примечание 2 2 23" xfId="9913"/>
    <cellStyle name="Примечание 2 2 24" xfId="10487"/>
    <cellStyle name="Примечание 2 2 3" xfId="707"/>
    <cellStyle name="Примечание 2 2 4" xfId="1652"/>
    <cellStyle name="Примечание 2 2 4 10" xfId="10603"/>
    <cellStyle name="Примечание 2 2 4 11" xfId="18872"/>
    <cellStyle name="Примечание 2 2 4 2" xfId="2073"/>
    <cellStyle name="Примечание 2 2 4 2 2" xfId="2949"/>
    <cellStyle name="Примечание 2 2 4 2 2 2" xfId="4241"/>
    <cellStyle name="Примечание 2 2 4 2 2 2 2" xfId="13180"/>
    <cellStyle name="Примечание 2 2 4 2 2 3" xfId="6061"/>
    <cellStyle name="Примечание 2 2 4 2 2 3 2" xfId="14985"/>
    <cellStyle name="Примечание 2 2 4 2 2 4" xfId="7739"/>
    <cellStyle name="Примечание 2 2 4 2 2 4 2" xfId="16663"/>
    <cellStyle name="Примечание 2 2 4 2 2 5" xfId="9416"/>
    <cellStyle name="Примечание 2 2 4 2 2 5 2" xfId="18340"/>
    <cellStyle name="Примечание 2 2 4 2 2 6" xfId="11894"/>
    <cellStyle name="Примечание 2 2 4 2 2 7" xfId="10139"/>
    <cellStyle name="Примечание 2 2 4 2 3" xfId="4684"/>
    <cellStyle name="Примечание 2 2 4 2 3 2" xfId="13617"/>
    <cellStyle name="Примечание 2 2 4 2 4" xfId="5199"/>
    <cellStyle name="Примечание 2 2 4 2 4 2" xfId="14123"/>
    <cellStyle name="Примечание 2 2 4 2 5" xfId="6878"/>
    <cellStyle name="Примечание 2 2 4 2 5 2" xfId="15802"/>
    <cellStyle name="Примечание 2 2 4 2 6" xfId="8556"/>
    <cellStyle name="Примечание 2 2 4 2 6 2" xfId="17480"/>
    <cellStyle name="Примечание 2 2 4 2 7" xfId="11024"/>
    <cellStyle name="Примечание 2 2 4 2 8" xfId="19312"/>
    <cellStyle name="Примечание 2 2 4 3" xfId="2159"/>
    <cellStyle name="Примечание 2 2 4 3 2" xfId="3035"/>
    <cellStyle name="Примечание 2 2 4 3 2 2" xfId="4610"/>
    <cellStyle name="Примечание 2 2 4 3 2 2 2" xfId="13544"/>
    <cellStyle name="Примечание 2 2 4 3 2 3" xfId="6147"/>
    <cellStyle name="Примечание 2 2 4 3 2 3 2" xfId="15071"/>
    <cellStyle name="Примечание 2 2 4 3 2 4" xfId="7825"/>
    <cellStyle name="Примечание 2 2 4 3 2 4 2" xfId="16749"/>
    <cellStyle name="Примечание 2 2 4 3 2 5" xfId="9502"/>
    <cellStyle name="Примечание 2 2 4 3 2 5 2" xfId="18426"/>
    <cellStyle name="Примечание 2 2 4 3 2 6" xfId="11980"/>
    <cellStyle name="Примечание 2 2 4 3 2 7" xfId="10507"/>
    <cellStyle name="Примечание 2 2 4 3 3" xfId="3872"/>
    <cellStyle name="Примечание 2 2 4 3 3 2" xfId="12812"/>
    <cellStyle name="Примечание 2 2 4 3 4" xfId="5285"/>
    <cellStyle name="Примечание 2 2 4 3 4 2" xfId="14209"/>
    <cellStyle name="Примечание 2 2 4 3 5" xfId="6964"/>
    <cellStyle name="Примечание 2 2 4 3 5 2" xfId="15888"/>
    <cellStyle name="Примечание 2 2 4 3 6" xfId="8642"/>
    <cellStyle name="Примечание 2 2 4 3 6 2" xfId="17566"/>
    <cellStyle name="Примечание 2 2 4 3 7" xfId="11110"/>
    <cellStyle name="Примечание 2 2 4 3 8" xfId="19139"/>
    <cellStyle name="Примечание 2 2 4 4" xfId="2245"/>
    <cellStyle name="Примечание 2 2 4 4 2" xfId="3121"/>
    <cellStyle name="Примечание 2 2 4 4 2 2" xfId="4936"/>
    <cellStyle name="Примечание 2 2 4 4 2 2 2" xfId="13864"/>
    <cellStyle name="Примечание 2 2 4 4 2 3" xfId="6233"/>
    <cellStyle name="Примечание 2 2 4 4 2 3 2" xfId="15157"/>
    <cellStyle name="Примечание 2 2 4 4 2 4" xfId="7911"/>
    <cellStyle name="Примечание 2 2 4 4 2 4 2" xfId="16835"/>
    <cellStyle name="Примечание 2 2 4 4 2 5" xfId="9588"/>
    <cellStyle name="Примечание 2 2 4 4 2 5 2" xfId="18512"/>
    <cellStyle name="Примечание 2 2 4 4 2 6" xfId="12066"/>
    <cellStyle name="Примечание 2 2 4 4 2 7" xfId="10084"/>
    <cellStyle name="Примечание 2 2 4 4 3" xfId="3654"/>
    <cellStyle name="Примечание 2 2 4 4 3 2" xfId="12595"/>
    <cellStyle name="Примечание 2 2 4 4 4" xfId="5371"/>
    <cellStyle name="Примечание 2 2 4 4 4 2" xfId="14295"/>
    <cellStyle name="Примечание 2 2 4 4 5" xfId="7050"/>
    <cellStyle name="Примечание 2 2 4 4 5 2" xfId="15974"/>
    <cellStyle name="Примечание 2 2 4 4 6" xfId="8728"/>
    <cellStyle name="Примечание 2 2 4 4 6 2" xfId="17652"/>
    <cellStyle name="Примечание 2 2 4 4 7" xfId="11196"/>
    <cellStyle name="Примечание 2 2 4 4 8" xfId="10447"/>
    <cellStyle name="Примечание 2 2 4 5" xfId="2528"/>
    <cellStyle name="Примечание 2 2 4 5 2" xfId="3576"/>
    <cellStyle name="Примечание 2 2 4 5 2 2" xfId="12518"/>
    <cellStyle name="Примечание 2 2 4 5 3" xfId="5640"/>
    <cellStyle name="Примечание 2 2 4 5 3 2" xfId="14564"/>
    <cellStyle name="Примечание 2 2 4 5 4" xfId="7318"/>
    <cellStyle name="Примечание 2 2 4 5 4 2" xfId="16242"/>
    <cellStyle name="Примечание 2 2 4 5 5" xfId="8995"/>
    <cellStyle name="Примечание 2 2 4 5 5 2" xfId="17919"/>
    <cellStyle name="Примечание 2 2 4 5 6" xfId="11473"/>
    <cellStyle name="Примечание 2 2 4 5 7" xfId="19406"/>
    <cellStyle name="Примечание 2 2 4 6" xfId="4026"/>
    <cellStyle name="Примечание 2 2 4 6 2" xfId="12966"/>
    <cellStyle name="Примечание 2 2 4 7" xfId="3590"/>
    <cellStyle name="Примечание 2 2 4 7 2" xfId="12532"/>
    <cellStyle name="Примечание 2 2 4 8" xfId="6457"/>
    <cellStyle name="Примечание 2 2 4 8 2" xfId="15381"/>
    <cellStyle name="Примечание 2 2 4 9" xfId="8135"/>
    <cellStyle name="Примечание 2 2 4 9 2" xfId="17059"/>
    <cellStyle name="Примечание 2 2 5" xfId="1762"/>
    <cellStyle name="Примечание 2 2 5 10" xfId="10713"/>
    <cellStyle name="Примечание 2 2 5 11" xfId="19600"/>
    <cellStyle name="Примечание 2 2 5 2" xfId="2076"/>
    <cellStyle name="Примечание 2 2 5 2 2" xfId="2952"/>
    <cellStyle name="Примечание 2 2 5 2 2 2" xfId="3408"/>
    <cellStyle name="Примечание 2 2 5 2 2 2 2" xfId="12352"/>
    <cellStyle name="Примечание 2 2 5 2 2 3" xfId="6064"/>
    <cellStyle name="Примечание 2 2 5 2 2 3 2" xfId="14988"/>
    <cellStyle name="Примечание 2 2 5 2 2 4" xfId="7742"/>
    <cellStyle name="Примечание 2 2 5 2 2 4 2" xfId="16666"/>
    <cellStyle name="Примечание 2 2 5 2 2 5" xfId="9419"/>
    <cellStyle name="Примечание 2 2 5 2 2 5 2" xfId="18343"/>
    <cellStyle name="Примечание 2 2 5 2 2 6" xfId="11897"/>
    <cellStyle name="Примечание 2 2 5 2 2 7" xfId="245"/>
    <cellStyle name="Примечание 2 2 5 2 3" xfId="4445"/>
    <cellStyle name="Примечание 2 2 5 2 3 2" xfId="13382"/>
    <cellStyle name="Примечание 2 2 5 2 4" xfId="5202"/>
    <cellStyle name="Примечание 2 2 5 2 4 2" xfId="14126"/>
    <cellStyle name="Примечание 2 2 5 2 5" xfId="6881"/>
    <cellStyle name="Примечание 2 2 5 2 5 2" xfId="15805"/>
    <cellStyle name="Примечание 2 2 5 2 6" xfId="8559"/>
    <cellStyle name="Примечание 2 2 5 2 6 2" xfId="17483"/>
    <cellStyle name="Примечание 2 2 5 2 7" xfId="11027"/>
    <cellStyle name="Примечание 2 2 5 2 8" xfId="19582"/>
    <cellStyle name="Примечание 2 2 5 3" xfId="2162"/>
    <cellStyle name="Примечание 2 2 5 3 2" xfId="3038"/>
    <cellStyle name="Примечание 2 2 5 3 2 2" xfId="5035"/>
    <cellStyle name="Примечание 2 2 5 3 2 2 2" xfId="13962"/>
    <cellStyle name="Примечание 2 2 5 3 2 3" xfId="6150"/>
    <cellStyle name="Примечание 2 2 5 3 2 3 2" xfId="15074"/>
    <cellStyle name="Примечание 2 2 5 3 2 4" xfId="7828"/>
    <cellStyle name="Примечание 2 2 5 3 2 4 2" xfId="16752"/>
    <cellStyle name="Примечание 2 2 5 3 2 5" xfId="9505"/>
    <cellStyle name="Примечание 2 2 5 3 2 5 2" xfId="18429"/>
    <cellStyle name="Примечание 2 2 5 3 2 6" xfId="11983"/>
    <cellStyle name="Примечание 2 2 5 3 2 7" xfId="10234"/>
    <cellStyle name="Примечание 2 2 5 3 3" xfId="4697"/>
    <cellStyle name="Примечание 2 2 5 3 3 2" xfId="13630"/>
    <cellStyle name="Примечание 2 2 5 3 4" xfId="5288"/>
    <cellStyle name="Примечание 2 2 5 3 4 2" xfId="14212"/>
    <cellStyle name="Примечание 2 2 5 3 5" xfId="6967"/>
    <cellStyle name="Примечание 2 2 5 3 5 2" xfId="15891"/>
    <cellStyle name="Примечание 2 2 5 3 6" xfId="8645"/>
    <cellStyle name="Примечание 2 2 5 3 6 2" xfId="17569"/>
    <cellStyle name="Примечание 2 2 5 3 7" xfId="11113"/>
    <cellStyle name="Примечание 2 2 5 3 8" xfId="19502"/>
    <cellStyle name="Примечание 2 2 5 4" xfId="2248"/>
    <cellStyle name="Примечание 2 2 5 4 2" xfId="3124"/>
    <cellStyle name="Примечание 2 2 5 4 2 2" xfId="4242"/>
    <cellStyle name="Примечание 2 2 5 4 2 2 2" xfId="13181"/>
    <cellStyle name="Примечание 2 2 5 4 2 3" xfId="6236"/>
    <cellStyle name="Примечание 2 2 5 4 2 3 2" xfId="15160"/>
    <cellStyle name="Примечание 2 2 5 4 2 4" xfId="7914"/>
    <cellStyle name="Примечание 2 2 5 4 2 4 2" xfId="16838"/>
    <cellStyle name="Примечание 2 2 5 4 2 5" xfId="9591"/>
    <cellStyle name="Примечание 2 2 5 4 2 5 2" xfId="18515"/>
    <cellStyle name="Примечание 2 2 5 4 2 6" xfId="12069"/>
    <cellStyle name="Примечание 2 2 5 4 2 7" xfId="11327"/>
    <cellStyle name="Примечание 2 2 5 4 3" xfId="4105"/>
    <cellStyle name="Примечание 2 2 5 4 3 2" xfId="13045"/>
    <cellStyle name="Примечание 2 2 5 4 4" xfId="5374"/>
    <cellStyle name="Примечание 2 2 5 4 4 2" xfId="14298"/>
    <cellStyle name="Примечание 2 2 5 4 5" xfId="7053"/>
    <cellStyle name="Примечание 2 2 5 4 5 2" xfId="15977"/>
    <cellStyle name="Примечание 2 2 5 4 6" xfId="8731"/>
    <cellStyle name="Примечание 2 2 5 4 6 2" xfId="17655"/>
    <cellStyle name="Примечание 2 2 5 4 7" xfId="11199"/>
    <cellStyle name="Примечание 2 2 5 4 8" xfId="18920"/>
    <cellStyle name="Примечание 2 2 5 5" xfId="2638"/>
    <cellStyle name="Примечание 2 2 5 5 2" xfId="4310"/>
    <cellStyle name="Примечание 2 2 5 5 2 2" xfId="13249"/>
    <cellStyle name="Примечание 2 2 5 5 3" xfId="5750"/>
    <cellStyle name="Примечание 2 2 5 5 3 2" xfId="14674"/>
    <cellStyle name="Примечание 2 2 5 5 4" xfId="7428"/>
    <cellStyle name="Примечание 2 2 5 5 4 2" xfId="16352"/>
    <cellStyle name="Примечание 2 2 5 5 5" xfId="9105"/>
    <cellStyle name="Примечание 2 2 5 5 5 2" xfId="18029"/>
    <cellStyle name="Примечание 2 2 5 5 6" xfId="11583"/>
    <cellStyle name="Примечание 2 2 5 5 7" xfId="9895"/>
    <cellStyle name="Примечание 2 2 5 6" xfId="4695"/>
    <cellStyle name="Примечание 2 2 5 6 2" xfId="13628"/>
    <cellStyle name="Примечание 2 2 5 7" xfId="4382"/>
    <cellStyle name="Примечание 2 2 5 7 2" xfId="13320"/>
    <cellStyle name="Примечание 2 2 5 8" xfId="6567"/>
    <cellStyle name="Примечание 2 2 5 8 2" xfId="15491"/>
    <cellStyle name="Примечание 2 2 5 9" xfId="8245"/>
    <cellStyle name="Примечание 2 2 5 9 2" xfId="17169"/>
    <cellStyle name="Примечание 2 2 6" xfId="1761"/>
    <cellStyle name="Примечание 2 2 6 2" xfId="2637"/>
    <cellStyle name="Примечание 2 2 6 2 2" xfId="4009"/>
    <cellStyle name="Примечание 2 2 6 2 2 2" xfId="12949"/>
    <cellStyle name="Примечание 2 2 6 2 3" xfId="5749"/>
    <cellStyle name="Примечание 2 2 6 2 3 2" xfId="14673"/>
    <cellStyle name="Примечание 2 2 6 2 4" xfId="7427"/>
    <cellStyle name="Примечание 2 2 6 2 4 2" xfId="16351"/>
    <cellStyle name="Примечание 2 2 6 2 5" xfId="9104"/>
    <cellStyle name="Примечание 2 2 6 2 5 2" xfId="18028"/>
    <cellStyle name="Примечание 2 2 6 2 6" xfId="11582"/>
    <cellStyle name="Примечание 2 2 6 2 7" xfId="9846"/>
    <cellStyle name="Примечание 2 2 6 3" xfId="3951"/>
    <cellStyle name="Примечание 2 2 6 3 2" xfId="12891"/>
    <cellStyle name="Примечание 2 2 6 4" xfId="3722"/>
    <cellStyle name="Примечание 2 2 6 4 2" xfId="12662"/>
    <cellStyle name="Примечание 2 2 6 5" xfId="6566"/>
    <cellStyle name="Примечание 2 2 6 5 2" xfId="15490"/>
    <cellStyle name="Примечание 2 2 6 6" xfId="8244"/>
    <cellStyle name="Примечание 2 2 6 6 2" xfId="17168"/>
    <cellStyle name="Примечание 2 2 6 7" xfId="10712"/>
    <cellStyle name="Примечание 2 2 6 8" xfId="19364"/>
    <cellStyle name="Примечание 2 2 7" xfId="1720"/>
    <cellStyle name="Примечание 2 2 7 2" xfId="2596"/>
    <cellStyle name="Примечание 2 2 7 2 2" xfId="4538"/>
    <cellStyle name="Примечание 2 2 7 2 2 2" xfId="13473"/>
    <cellStyle name="Примечание 2 2 7 2 3" xfId="5708"/>
    <cellStyle name="Примечание 2 2 7 2 3 2" xfId="14632"/>
    <cellStyle name="Примечание 2 2 7 2 4" xfId="7386"/>
    <cellStyle name="Примечание 2 2 7 2 4 2" xfId="16310"/>
    <cellStyle name="Примечание 2 2 7 2 5" xfId="9063"/>
    <cellStyle name="Примечание 2 2 7 2 5 2" xfId="17987"/>
    <cellStyle name="Примечание 2 2 7 2 6" xfId="11541"/>
    <cellStyle name="Примечание 2 2 7 2 7" xfId="13769"/>
    <cellStyle name="Примечание 2 2 7 3" xfId="3362"/>
    <cellStyle name="Примечание 2 2 7 3 2" xfId="12307"/>
    <cellStyle name="Примечание 2 2 7 4" xfId="3509"/>
    <cellStyle name="Примечание 2 2 7 4 2" xfId="12452"/>
    <cellStyle name="Примечание 2 2 7 5" xfId="6525"/>
    <cellStyle name="Примечание 2 2 7 5 2" xfId="15449"/>
    <cellStyle name="Примечание 2 2 7 6" xfId="8203"/>
    <cellStyle name="Примечание 2 2 7 6 2" xfId="17127"/>
    <cellStyle name="Примечание 2 2 7 7" xfId="10671"/>
    <cellStyle name="Примечание 2 2 7 8" xfId="19320"/>
    <cellStyle name="Примечание 2 2 8" xfId="1945"/>
    <cellStyle name="Примечание 2 2 8 2" xfId="2821"/>
    <cellStyle name="Примечание 2 2 8 2 2" xfId="4865"/>
    <cellStyle name="Примечание 2 2 8 2 2 2" xfId="13793"/>
    <cellStyle name="Примечание 2 2 8 2 3" xfId="5933"/>
    <cellStyle name="Примечание 2 2 8 2 3 2" xfId="14857"/>
    <cellStyle name="Примечание 2 2 8 2 4" xfId="7611"/>
    <cellStyle name="Примечание 2 2 8 2 4 2" xfId="16535"/>
    <cellStyle name="Примечание 2 2 8 2 5" xfId="9288"/>
    <cellStyle name="Примечание 2 2 8 2 5 2" xfId="18212"/>
    <cellStyle name="Примечание 2 2 8 2 6" xfId="11766"/>
    <cellStyle name="Примечание 2 2 8 2 7" xfId="239"/>
    <cellStyle name="Примечание 2 2 8 3" xfId="4277"/>
    <cellStyle name="Примечание 2 2 8 3 2" xfId="13216"/>
    <cellStyle name="Примечание 2 2 8 4" xfId="5073"/>
    <cellStyle name="Примечание 2 2 8 4 2" xfId="14000"/>
    <cellStyle name="Примечание 2 2 8 5" xfId="6750"/>
    <cellStyle name="Примечание 2 2 8 5 2" xfId="15674"/>
    <cellStyle name="Примечание 2 2 8 6" xfId="8428"/>
    <cellStyle name="Примечание 2 2 8 6 2" xfId="17352"/>
    <cellStyle name="Примечание 2 2 8 7" xfId="10896"/>
    <cellStyle name="Примечание 2 2 8 8" xfId="19326"/>
    <cellStyle name="Примечание 2 2 9" xfId="1859"/>
    <cellStyle name="Примечание 2 2 9 2" xfId="2735"/>
    <cellStyle name="Примечание 2 2 9 2 2" xfId="3649"/>
    <cellStyle name="Примечание 2 2 9 2 2 2" xfId="12590"/>
    <cellStyle name="Примечание 2 2 9 2 3" xfId="5847"/>
    <cellStyle name="Примечание 2 2 9 2 3 2" xfId="14771"/>
    <cellStyle name="Примечание 2 2 9 2 4" xfId="7525"/>
    <cellStyle name="Примечание 2 2 9 2 4 2" xfId="16449"/>
    <cellStyle name="Примечание 2 2 9 2 5" xfId="9202"/>
    <cellStyle name="Примечание 2 2 9 2 5 2" xfId="18126"/>
    <cellStyle name="Примечание 2 2 9 2 6" xfId="11680"/>
    <cellStyle name="Примечание 2 2 9 2 7" xfId="244"/>
    <cellStyle name="Примечание 2 2 9 3" xfId="4531"/>
    <cellStyle name="Примечание 2 2 9 3 2" xfId="13466"/>
    <cellStyle name="Примечание 2 2 9 4" xfId="3993"/>
    <cellStyle name="Примечание 2 2 9 4 2" xfId="12933"/>
    <cellStyle name="Примечание 2 2 9 5" xfId="6664"/>
    <cellStyle name="Примечание 2 2 9 5 2" xfId="15588"/>
    <cellStyle name="Примечание 2 2 9 6" xfId="8342"/>
    <cellStyle name="Примечание 2 2 9 6 2" xfId="17266"/>
    <cellStyle name="Примечание 2 2 9 7" xfId="10810"/>
    <cellStyle name="Примечание 2 2 9 8" xfId="19452"/>
    <cellStyle name="Примечание 2 20" xfId="5142"/>
    <cellStyle name="Примечание 2 20 2" xfId="14067"/>
    <cellStyle name="Примечание 2 21" xfId="5032"/>
    <cellStyle name="Примечание 2 21 2" xfId="13959"/>
    <cellStyle name="Примечание 2 22" xfId="4360"/>
    <cellStyle name="Примечание 2 22 2" xfId="13299"/>
    <cellStyle name="Примечание 2 23" xfId="9802"/>
    <cellStyle name="Примечание 2 23 2" xfId="18726"/>
    <cellStyle name="Примечание 2 24" xfId="9912"/>
    <cellStyle name="Примечание 2 25" xfId="10126"/>
    <cellStyle name="Примечание 2 3" xfId="271"/>
    <cellStyle name="Примечание 2 3 2" xfId="912"/>
    <cellStyle name="Примечание 2 3 2 10" xfId="1988"/>
    <cellStyle name="Примечание 2 3 2 10 2" xfId="2864"/>
    <cellStyle name="Примечание 2 3 2 10 2 2" xfId="4340"/>
    <cellStyle name="Примечание 2 3 2 10 2 2 2" xfId="13279"/>
    <cellStyle name="Примечание 2 3 2 10 2 3" xfId="5976"/>
    <cellStyle name="Примечание 2 3 2 10 2 3 2" xfId="14900"/>
    <cellStyle name="Примечание 2 3 2 10 2 4" xfId="7654"/>
    <cellStyle name="Примечание 2 3 2 10 2 4 2" xfId="16578"/>
    <cellStyle name="Примечание 2 3 2 10 2 5" xfId="9331"/>
    <cellStyle name="Примечание 2 3 2 10 2 5 2" xfId="18255"/>
    <cellStyle name="Примечание 2 3 2 10 2 6" xfId="11809"/>
    <cellStyle name="Примечание 2 3 2 10 2 7" xfId="18823"/>
    <cellStyle name="Примечание 2 3 2 10 3" xfId="3761"/>
    <cellStyle name="Примечание 2 3 2 10 3 2" xfId="12701"/>
    <cellStyle name="Примечание 2 3 2 10 4" xfId="4447"/>
    <cellStyle name="Примечание 2 3 2 10 4 2" xfId="13384"/>
    <cellStyle name="Примечание 2 3 2 10 5" xfId="6793"/>
    <cellStyle name="Примечание 2 3 2 10 5 2" xfId="15717"/>
    <cellStyle name="Примечание 2 3 2 10 6" xfId="8471"/>
    <cellStyle name="Примечание 2 3 2 10 6 2" xfId="17395"/>
    <cellStyle name="Примечание 2 3 2 10 7" xfId="10939"/>
    <cellStyle name="Примечание 2 3 2 10 8" xfId="19653"/>
    <cellStyle name="Примечание 2 3 2 11" xfId="2045"/>
    <cellStyle name="Примечание 2 3 2 11 2" xfId="2921"/>
    <cellStyle name="Примечание 2 3 2 11 2 2" xfId="4442"/>
    <cellStyle name="Примечание 2 3 2 11 2 2 2" xfId="13379"/>
    <cellStyle name="Примечание 2 3 2 11 2 3" xfId="6033"/>
    <cellStyle name="Примечание 2 3 2 11 2 3 2" xfId="14957"/>
    <cellStyle name="Примечание 2 3 2 11 2 4" xfId="7711"/>
    <cellStyle name="Примечание 2 3 2 11 2 4 2" xfId="16635"/>
    <cellStyle name="Примечание 2 3 2 11 2 5" xfId="9388"/>
    <cellStyle name="Примечание 2 3 2 11 2 5 2" xfId="18312"/>
    <cellStyle name="Примечание 2 3 2 11 2 6" xfId="11866"/>
    <cellStyle name="Примечание 2 3 2 11 2 7" xfId="10240"/>
    <cellStyle name="Примечание 2 3 2 11 3" xfId="4732"/>
    <cellStyle name="Примечание 2 3 2 11 3 2" xfId="13664"/>
    <cellStyle name="Примечание 2 3 2 11 4" xfId="3494"/>
    <cellStyle name="Примечание 2 3 2 11 4 2" xfId="12437"/>
    <cellStyle name="Примечание 2 3 2 11 5" xfId="6850"/>
    <cellStyle name="Примечание 2 3 2 11 5 2" xfId="15774"/>
    <cellStyle name="Примечание 2 3 2 11 6" xfId="8528"/>
    <cellStyle name="Примечание 2 3 2 11 6 2" xfId="17452"/>
    <cellStyle name="Примечание 2 3 2 11 7" xfId="10996"/>
    <cellStyle name="Примечание 2 3 2 11 8" xfId="19315"/>
    <cellStyle name="Примечание 2 3 2 12" xfId="2389"/>
    <cellStyle name="Примечание 2 3 2 12 2" xfId="3249"/>
    <cellStyle name="Примечание 2 3 2 12 2 2" xfId="5013"/>
    <cellStyle name="Примечание 2 3 2 12 2 2 2" xfId="13940"/>
    <cellStyle name="Примечание 2 3 2 12 2 3" xfId="6361"/>
    <cellStyle name="Примечание 2 3 2 12 2 3 2" xfId="15285"/>
    <cellStyle name="Примечание 2 3 2 12 2 4" xfId="8039"/>
    <cellStyle name="Примечание 2 3 2 12 2 4 2" xfId="16963"/>
    <cellStyle name="Примечание 2 3 2 12 2 5" xfId="9716"/>
    <cellStyle name="Примечание 2 3 2 12 2 5 2" xfId="18640"/>
    <cellStyle name="Примечание 2 3 2 12 2 6" xfId="12194"/>
    <cellStyle name="Примечание 2 3 2 12 2 7" xfId="18812"/>
    <cellStyle name="Примечание 2 3 2 12 3" xfId="4104"/>
    <cellStyle name="Примечание 2 3 2 12 3 2" xfId="13044"/>
    <cellStyle name="Примечание 2 3 2 12 4" xfId="5501"/>
    <cellStyle name="Примечание 2 3 2 12 4 2" xfId="14425"/>
    <cellStyle name="Примечание 2 3 2 12 5" xfId="7179"/>
    <cellStyle name="Примечание 2 3 2 12 5 2" xfId="16103"/>
    <cellStyle name="Примечание 2 3 2 12 6" xfId="8856"/>
    <cellStyle name="Примечание 2 3 2 12 6 2" xfId="17780"/>
    <cellStyle name="Примечание 2 3 2 12 7" xfId="11334"/>
    <cellStyle name="Примечание 2 3 2 12 8" xfId="19031"/>
    <cellStyle name="Примечание 2 3 2 13" xfId="2322"/>
    <cellStyle name="Примечание 2 3 2 13 2" xfId="3193"/>
    <cellStyle name="Примечание 2 3 2 13 2 2" xfId="4883"/>
    <cellStyle name="Примечание 2 3 2 13 2 2 2" xfId="13811"/>
    <cellStyle name="Примечание 2 3 2 13 2 3" xfId="6305"/>
    <cellStyle name="Примечание 2 3 2 13 2 3 2" xfId="15229"/>
    <cellStyle name="Примечание 2 3 2 13 2 4" xfId="7983"/>
    <cellStyle name="Примечание 2 3 2 13 2 4 2" xfId="16907"/>
    <cellStyle name="Примечание 2 3 2 13 2 5" xfId="9660"/>
    <cellStyle name="Примечание 2 3 2 13 2 5 2" xfId="18584"/>
    <cellStyle name="Примечание 2 3 2 13 2 6" xfId="12138"/>
    <cellStyle name="Примечание 2 3 2 13 2 7" xfId="10311"/>
    <cellStyle name="Примечание 2 3 2 13 3" xfId="3606"/>
    <cellStyle name="Примечание 2 3 2 13 3 2" xfId="12548"/>
    <cellStyle name="Примечание 2 3 2 13 4" xfId="5444"/>
    <cellStyle name="Примечание 2 3 2 13 4 2" xfId="14368"/>
    <cellStyle name="Примечание 2 3 2 13 5" xfId="7122"/>
    <cellStyle name="Примечание 2 3 2 13 5 2" xfId="16046"/>
    <cellStyle name="Примечание 2 3 2 13 6" xfId="8800"/>
    <cellStyle name="Примечание 2 3 2 13 6 2" xfId="17724"/>
    <cellStyle name="Примечание 2 3 2 13 7" xfId="11273"/>
    <cellStyle name="Примечание 2 3 2 13 8" xfId="19590"/>
    <cellStyle name="Примечание 2 3 2 14" xfId="2455"/>
    <cellStyle name="Примечание 2 3 2 14 2" xfId="3294"/>
    <cellStyle name="Примечание 2 3 2 14 2 2" xfId="4644"/>
    <cellStyle name="Примечание 2 3 2 14 2 2 2" xfId="13577"/>
    <cellStyle name="Примечание 2 3 2 14 2 3" xfId="6406"/>
    <cellStyle name="Примечание 2 3 2 14 2 3 2" xfId="15330"/>
    <cellStyle name="Примечание 2 3 2 14 2 4" xfId="8084"/>
    <cellStyle name="Примечание 2 3 2 14 2 4 2" xfId="17008"/>
    <cellStyle name="Примечание 2 3 2 14 2 5" xfId="9761"/>
    <cellStyle name="Примечание 2 3 2 14 2 5 2" xfId="18685"/>
    <cellStyle name="Примечание 2 3 2 14 2 6" xfId="12239"/>
    <cellStyle name="Примечание 2 3 2 14 2 7" xfId="11263"/>
    <cellStyle name="Примечание 2 3 2 14 3" xfId="4131"/>
    <cellStyle name="Примечание 2 3 2 14 3 2" xfId="13070"/>
    <cellStyle name="Примечание 2 3 2 14 4" xfId="5567"/>
    <cellStyle name="Примечание 2 3 2 14 4 2" xfId="14491"/>
    <cellStyle name="Примечание 2 3 2 14 5" xfId="7245"/>
    <cellStyle name="Примечание 2 3 2 14 5 2" xfId="16169"/>
    <cellStyle name="Примечание 2 3 2 14 6" xfId="8922"/>
    <cellStyle name="Примечание 2 3 2 14 6 2" xfId="17846"/>
    <cellStyle name="Примечание 2 3 2 14 7" xfId="11400"/>
    <cellStyle name="Примечание 2 3 2 14 8" xfId="19092"/>
    <cellStyle name="Примечание 2 3 2 15" xfId="2443"/>
    <cellStyle name="Примечание 2 3 2 15 2" xfId="3745"/>
    <cellStyle name="Примечание 2 3 2 15 2 2" xfId="12685"/>
    <cellStyle name="Примечание 2 3 2 15 3" xfId="5555"/>
    <cellStyle name="Примечание 2 3 2 15 3 2" xfId="14479"/>
    <cellStyle name="Примечание 2 3 2 15 4" xfId="7233"/>
    <cellStyle name="Примечание 2 3 2 15 4 2" xfId="16157"/>
    <cellStyle name="Примечание 2 3 2 15 5" xfId="8910"/>
    <cellStyle name="Примечание 2 3 2 15 5 2" xfId="17834"/>
    <cellStyle name="Примечание 2 3 2 15 6" xfId="11388"/>
    <cellStyle name="Примечание 2 3 2 15 7" xfId="19356"/>
    <cellStyle name="Примечание 2 3 2 16" xfId="3337"/>
    <cellStyle name="Примечание 2 3 2 16 2" xfId="12282"/>
    <cellStyle name="Примечание 2 3 2 17" xfId="3752"/>
    <cellStyle name="Примечание 2 3 2 17 2" xfId="12692"/>
    <cellStyle name="Примечание 2 3 2 18" xfId="4317"/>
    <cellStyle name="Примечание 2 3 2 18 2" xfId="13256"/>
    <cellStyle name="Примечание 2 3 2 19" xfId="4126"/>
    <cellStyle name="Примечание 2 3 2 19 2" xfId="13066"/>
    <cellStyle name="Примечание 2 3 2 2" xfId="1713"/>
    <cellStyle name="Примечание 2 3 2 2 10" xfId="10664"/>
    <cellStyle name="Примечание 2 3 2 2 11" xfId="18975"/>
    <cellStyle name="Примечание 2 3 2 2 2" xfId="2092"/>
    <cellStyle name="Примечание 2 3 2 2 2 2" xfId="2968"/>
    <cellStyle name="Примечание 2 3 2 2 2 2 2" xfId="4262"/>
    <cellStyle name="Примечание 2 3 2 2 2 2 2 2" xfId="13201"/>
    <cellStyle name="Примечание 2 3 2 2 2 2 3" xfId="6080"/>
    <cellStyle name="Примечание 2 3 2 2 2 2 3 2" xfId="15004"/>
    <cellStyle name="Примечание 2 3 2 2 2 2 4" xfId="7758"/>
    <cellStyle name="Примечание 2 3 2 2 2 2 4 2" xfId="16682"/>
    <cellStyle name="Примечание 2 3 2 2 2 2 5" xfId="9435"/>
    <cellStyle name="Примечание 2 3 2 2 2 2 5 2" xfId="18359"/>
    <cellStyle name="Примечание 2 3 2 2 2 2 6" xfId="11913"/>
    <cellStyle name="Примечание 2 3 2 2 2 2 7" xfId="10053"/>
    <cellStyle name="Примечание 2 3 2 2 2 3" xfId="3681"/>
    <cellStyle name="Примечание 2 3 2 2 2 3 2" xfId="12622"/>
    <cellStyle name="Примечание 2 3 2 2 2 4" xfId="5218"/>
    <cellStyle name="Примечание 2 3 2 2 2 4 2" xfId="14142"/>
    <cellStyle name="Примечание 2 3 2 2 2 5" xfId="6897"/>
    <cellStyle name="Примечание 2 3 2 2 2 5 2" xfId="15821"/>
    <cellStyle name="Примечание 2 3 2 2 2 6" xfId="8575"/>
    <cellStyle name="Примечание 2 3 2 2 2 6 2" xfId="17499"/>
    <cellStyle name="Примечание 2 3 2 2 2 7" xfId="11043"/>
    <cellStyle name="Примечание 2 3 2 2 2 8" xfId="19675"/>
    <cellStyle name="Примечание 2 3 2 2 3" xfId="2178"/>
    <cellStyle name="Примечание 2 3 2 2 3 2" xfId="3054"/>
    <cellStyle name="Примечание 2 3 2 2 3 2 2" xfId="4909"/>
    <cellStyle name="Примечание 2 3 2 2 3 2 2 2" xfId="13837"/>
    <cellStyle name="Примечание 2 3 2 2 3 2 3" xfId="6166"/>
    <cellStyle name="Примечание 2 3 2 2 3 2 3 2" xfId="15090"/>
    <cellStyle name="Примечание 2 3 2 2 3 2 4" xfId="7844"/>
    <cellStyle name="Примечание 2 3 2 2 3 2 4 2" xfId="16768"/>
    <cellStyle name="Примечание 2 3 2 2 3 2 5" xfId="9521"/>
    <cellStyle name="Примечание 2 3 2 2 3 2 5 2" xfId="18445"/>
    <cellStyle name="Примечание 2 3 2 2 3 2 6" xfId="11999"/>
    <cellStyle name="Примечание 2 3 2 2 3 2 7" xfId="10479"/>
    <cellStyle name="Примечание 2 3 2 2 3 3" xfId="4390"/>
    <cellStyle name="Примечание 2 3 2 2 3 3 2" xfId="13328"/>
    <cellStyle name="Примечание 2 3 2 2 3 4" xfId="5304"/>
    <cellStyle name="Примечание 2 3 2 2 3 4 2" xfId="14228"/>
    <cellStyle name="Примечание 2 3 2 2 3 5" xfId="6983"/>
    <cellStyle name="Примечание 2 3 2 2 3 5 2" xfId="15907"/>
    <cellStyle name="Примечание 2 3 2 2 3 6" xfId="8661"/>
    <cellStyle name="Примечание 2 3 2 2 3 6 2" xfId="17585"/>
    <cellStyle name="Примечание 2 3 2 2 3 7" xfId="11129"/>
    <cellStyle name="Примечание 2 3 2 2 3 8" xfId="19631"/>
    <cellStyle name="Примечание 2 3 2 2 4" xfId="2264"/>
    <cellStyle name="Примечание 2 3 2 2 4 2" xfId="3140"/>
    <cellStyle name="Примечание 2 3 2 2 4 2 2" xfId="3589"/>
    <cellStyle name="Примечание 2 3 2 2 4 2 2 2" xfId="12531"/>
    <cellStyle name="Примечание 2 3 2 2 4 2 3" xfId="6252"/>
    <cellStyle name="Примечание 2 3 2 2 4 2 3 2" xfId="15176"/>
    <cellStyle name="Примечание 2 3 2 2 4 2 4" xfId="7930"/>
    <cellStyle name="Примечание 2 3 2 2 4 2 4 2" xfId="16854"/>
    <cellStyle name="Примечание 2 3 2 2 4 2 5" xfId="9607"/>
    <cellStyle name="Примечание 2 3 2 2 4 2 5 2" xfId="18531"/>
    <cellStyle name="Примечание 2 3 2 2 4 2 6" xfId="12085"/>
    <cellStyle name="Примечание 2 3 2 2 4 2 7" xfId="18774"/>
    <cellStyle name="Примечание 2 3 2 2 4 3" xfId="4980"/>
    <cellStyle name="Примечание 2 3 2 2 4 3 2" xfId="13907"/>
    <cellStyle name="Примечание 2 3 2 2 4 4" xfId="5390"/>
    <cellStyle name="Примечание 2 3 2 2 4 4 2" xfId="14314"/>
    <cellStyle name="Примечание 2 3 2 2 4 5" xfId="7069"/>
    <cellStyle name="Примечание 2 3 2 2 4 5 2" xfId="15993"/>
    <cellStyle name="Примечание 2 3 2 2 4 6" xfId="8747"/>
    <cellStyle name="Примечание 2 3 2 2 4 6 2" xfId="17671"/>
    <cellStyle name="Примечание 2 3 2 2 4 7" xfId="11215"/>
    <cellStyle name="Примечание 2 3 2 2 4 8" xfId="19594"/>
    <cellStyle name="Примечание 2 3 2 2 5" xfId="2589"/>
    <cellStyle name="Примечание 2 3 2 2 5 2" xfId="3641"/>
    <cellStyle name="Примечание 2 3 2 2 5 2 2" xfId="12582"/>
    <cellStyle name="Примечание 2 3 2 2 5 3" xfId="5701"/>
    <cellStyle name="Примечание 2 3 2 2 5 3 2" xfId="14625"/>
    <cellStyle name="Примечание 2 3 2 2 5 4" xfId="7379"/>
    <cellStyle name="Примечание 2 3 2 2 5 4 2" xfId="16303"/>
    <cellStyle name="Примечание 2 3 2 2 5 5" xfId="9056"/>
    <cellStyle name="Примечание 2 3 2 2 5 5 2" xfId="17980"/>
    <cellStyle name="Примечание 2 3 2 2 5 6" xfId="11534"/>
    <cellStyle name="Примечание 2 3 2 2 5 7" xfId="9958"/>
    <cellStyle name="Примечание 2 3 2 2 6" xfId="3463"/>
    <cellStyle name="Примечание 2 3 2 2 6 2" xfId="12407"/>
    <cellStyle name="Примечание 2 3 2 2 7" xfId="3758"/>
    <cellStyle name="Примечание 2 3 2 2 7 2" xfId="12698"/>
    <cellStyle name="Примечание 2 3 2 2 8" xfId="6518"/>
    <cellStyle name="Примечание 2 3 2 2 8 2" xfId="15442"/>
    <cellStyle name="Примечание 2 3 2 2 9" xfId="8196"/>
    <cellStyle name="Примечание 2 3 2 2 9 2" xfId="17120"/>
    <cellStyle name="Примечание 2 3 2 20" xfId="9804"/>
    <cellStyle name="Примечание 2 3 2 20 2" xfId="18728"/>
    <cellStyle name="Примечание 2 3 2 21" xfId="10226"/>
    <cellStyle name="Примечание 2 3 2 22" xfId="10371"/>
    <cellStyle name="Примечание 2 3 2 3" xfId="1626"/>
    <cellStyle name="Примечание 2 3 2 3 10" xfId="10577"/>
    <cellStyle name="Примечание 2 3 2 3 11" xfId="19072"/>
    <cellStyle name="Примечание 2 3 2 3 2" xfId="2110"/>
    <cellStyle name="Примечание 2 3 2 3 2 2" xfId="2986"/>
    <cellStyle name="Примечание 2 3 2 3 2 2 2" xfId="3663"/>
    <cellStyle name="Примечание 2 3 2 3 2 2 2 2" xfId="12604"/>
    <cellStyle name="Примечание 2 3 2 3 2 2 3" xfId="6098"/>
    <cellStyle name="Примечание 2 3 2 3 2 2 3 2" xfId="15022"/>
    <cellStyle name="Примечание 2 3 2 3 2 2 4" xfId="7776"/>
    <cellStyle name="Примечание 2 3 2 3 2 2 4 2" xfId="16700"/>
    <cellStyle name="Примечание 2 3 2 3 2 2 5" xfId="9453"/>
    <cellStyle name="Примечание 2 3 2 3 2 2 5 2" xfId="18377"/>
    <cellStyle name="Примечание 2 3 2 3 2 2 6" xfId="11931"/>
    <cellStyle name="Примечание 2 3 2 3 2 2 7" xfId="10469"/>
    <cellStyle name="Примечание 2 3 2 3 2 3" xfId="4135"/>
    <cellStyle name="Примечание 2 3 2 3 2 3 2" xfId="13074"/>
    <cellStyle name="Примечание 2 3 2 3 2 4" xfId="5236"/>
    <cellStyle name="Примечание 2 3 2 3 2 4 2" xfId="14160"/>
    <cellStyle name="Примечание 2 3 2 3 2 5" xfId="6915"/>
    <cellStyle name="Примечание 2 3 2 3 2 5 2" xfId="15839"/>
    <cellStyle name="Примечание 2 3 2 3 2 6" xfId="8593"/>
    <cellStyle name="Примечание 2 3 2 3 2 6 2" xfId="17517"/>
    <cellStyle name="Примечание 2 3 2 3 2 7" xfId="11061"/>
    <cellStyle name="Примечание 2 3 2 3 2 8" xfId="19309"/>
    <cellStyle name="Примечание 2 3 2 3 3" xfId="2196"/>
    <cellStyle name="Примечание 2 3 2 3 3 2" xfId="3072"/>
    <cellStyle name="Примечание 2 3 2 3 3 2 2" xfId="4155"/>
    <cellStyle name="Примечание 2 3 2 3 3 2 2 2" xfId="13094"/>
    <cellStyle name="Примечание 2 3 2 3 3 2 3" xfId="6184"/>
    <cellStyle name="Примечание 2 3 2 3 3 2 3 2" xfId="15108"/>
    <cellStyle name="Примечание 2 3 2 3 3 2 4" xfId="7862"/>
    <cellStyle name="Примечание 2 3 2 3 3 2 4 2" xfId="16786"/>
    <cellStyle name="Примечание 2 3 2 3 3 2 5" xfId="9539"/>
    <cellStyle name="Примечание 2 3 2 3 3 2 5 2" xfId="18463"/>
    <cellStyle name="Примечание 2 3 2 3 3 2 6" xfId="12017"/>
    <cellStyle name="Примечание 2 3 2 3 3 2 7" xfId="10119"/>
    <cellStyle name="Примечание 2 3 2 3 3 3" xfId="3940"/>
    <cellStyle name="Примечание 2 3 2 3 3 3 2" xfId="12880"/>
    <cellStyle name="Примечание 2 3 2 3 3 4" xfId="5322"/>
    <cellStyle name="Примечание 2 3 2 3 3 4 2" xfId="14246"/>
    <cellStyle name="Примечание 2 3 2 3 3 5" xfId="7001"/>
    <cellStyle name="Примечание 2 3 2 3 3 5 2" xfId="15925"/>
    <cellStyle name="Примечание 2 3 2 3 3 6" xfId="8679"/>
    <cellStyle name="Примечание 2 3 2 3 3 6 2" xfId="17603"/>
    <cellStyle name="Примечание 2 3 2 3 3 7" xfId="11147"/>
    <cellStyle name="Примечание 2 3 2 3 3 8" xfId="19662"/>
    <cellStyle name="Примечание 2 3 2 3 4" xfId="2282"/>
    <cellStyle name="Примечание 2 3 2 3 4 2" xfId="3158"/>
    <cellStyle name="Примечание 2 3 2 3 4 2 2" xfId="4011"/>
    <cellStyle name="Примечание 2 3 2 3 4 2 2 2" xfId="12951"/>
    <cellStyle name="Примечание 2 3 2 3 4 2 3" xfId="6270"/>
    <cellStyle name="Примечание 2 3 2 3 4 2 3 2" xfId="15194"/>
    <cellStyle name="Примечание 2 3 2 3 4 2 4" xfId="7948"/>
    <cellStyle name="Примечание 2 3 2 3 4 2 4 2" xfId="16872"/>
    <cellStyle name="Примечание 2 3 2 3 4 2 5" xfId="9625"/>
    <cellStyle name="Примечание 2 3 2 3 4 2 5 2" xfId="18549"/>
    <cellStyle name="Примечание 2 3 2 3 4 2 6" xfId="12103"/>
    <cellStyle name="Примечание 2 3 2 3 4 2 7" xfId="9981"/>
    <cellStyle name="Примечание 2 3 2 3 4 3" xfId="5000"/>
    <cellStyle name="Примечание 2 3 2 3 4 3 2" xfId="13927"/>
    <cellStyle name="Примечание 2 3 2 3 4 4" xfId="5408"/>
    <cellStyle name="Примечание 2 3 2 3 4 4 2" xfId="14332"/>
    <cellStyle name="Примечание 2 3 2 3 4 5" xfId="7087"/>
    <cellStyle name="Примечание 2 3 2 3 4 5 2" xfId="16011"/>
    <cellStyle name="Примечание 2 3 2 3 4 6" xfId="8765"/>
    <cellStyle name="Примечание 2 3 2 3 4 6 2" xfId="17689"/>
    <cellStyle name="Примечание 2 3 2 3 4 7" xfId="11233"/>
    <cellStyle name="Примечание 2 3 2 3 4 8" xfId="19458"/>
    <cellStyle name="Примечание 2 3 2 3 5" xfId="2502"/>
    <cellStyle name="Примечание 2 3 2 3 5 2" xfId="3793"/>
    <cellStyle name="Примечание 2 3 2 3 5 2 2" xfId="12733"/>
    <cellStyle name="Примечание 2 3 2 3 5 3" xfId="5614"/>
    <cellStyle name="Примечание 2 3 2 3 5 3 2" xfId="14538"/>
    <cellStyle name="Примечание 2 3 2 3 5 4" xfId="7292"/>
    <cellStyle name="Примечание 2 3 2 3 5 4 2" xfId="16216"/>
    <cellStyle name="Примечание 2 3 2 3 5 5" xfId="8969"/>
    <cellStyle name="Примечание 2 3 2 3 5 5 2" xfId="17893"/>
    <cellStyle name="Примечание 2 3 2 3 5 6" xfId="11447"/>
    <cellStyle name="Примечание 2 3 2 3 5 7" xfId="19479"/>
    <cellStyle name="Примечание 2 3 2 3 6" xfId="3946"/>
    <cellStyle name="Примечание 2 3 2 3 6 2" xfId="12886"/>
    <cellStyle name="Примечание 2 3 2 3 7" xfId="4024"/>
    <cellStyle name="Примечание 2 3 2 3 7 2" xfId="12964"/>
    <cellStyle name="Примечание 2 3 2 3 8" xfId="6431"/>
    <cellStyle name="Примечание 2 3 2 3 8 2" xfId="15355"/>
    <cellStyle name="Примечание 2 3 2 3 9" xfId="8109"/>
    <cellStyle name="Примечание 2 3 2 3 9 2" xfId="17033"/>
    <cellStyle name="Примечание 2 3 2 4" xfId="1694"/>
    <cellStyle name="Примечание 2 3 2 4 2" xfId="2570"/>
    <cellStyle name="Примечание 2 3 2 4 2 2" xfId="4453"/>
    <cellStyle name="Примечание 2 3 2 4 2 2 2" xfId="13390"/>
    <cellStyle name="Примечание 2 3 2 4 2 3" xfId="5682"/>
    <cellStyle name="Примечание 2 3 2 4 2 3 2" xfId="14606"/>
    <cellStyle name="Примечание 2 3 2 4 2 4" xfId="7360"/>
    <cellStyle name="Примечание 2 3 2 4 2 4 2" xfId="16284"/>
    <cellStyle name="Примечание 2 3 2 4 2 5" xfId="9037"/>
    <cellStyle name="Примечание 2 3 2 4 2 5 2" xfId="17961"/>
    <cellStyle name="Примечание 2 3 2 4 2 6" xfId="11515"/>
    <cellStyle name="Примечание 2 3 2 4 2 7" xfId="9998"/>
    <cellStyle name="Примечание 2 3 2 4 3" xfId="4035"/>
    <cellStyle name="Примечание 2 3 2 4 3 2" xfId="12975"/>
    <cellStyle name="Примечание 2 3 2 4 4" xfId="5078"/>
    <cellStyle name="Примечание 2 3 2 4 4 2" xfId="14005"/>
    <cellStyle name="Примечание 2 3 2 4 5" xfId="6499"/>
    <cellStyle name="Примечание 2 3 2 4 5 2" xfId="15423"/>
    <cellStyle name="Примечание 2 3 2 4 6" xfId="8177"/>
    <cellStyle name="Примечание 2 3 2 4 6 2" xfId="17101"/>
    <cellStyle name="Примечание 2 3 2 4 7" xfId="10645"/>
    <cellStyle name="Примечание 2 3 2 4 8" xfId="19566"/>
    <cellStyle name="Примечание 2 3 2 5" xfId="1757"/>
    <cellStyle name="Примечание 2 3 2 5 2" xfId="2633"/>
    <cellStyle name="Примечание 2 3 2 5 2 2" xfId="4375"/>
    <cellStyle name="Примечание 2 3 2 5 2 2 2" xfId="13313"/>
    <cellStyle name="Примечание 2 3 2 5 2 3" xfId="5745"/>
    <cellStyle name="Примечание 2 3 2 5 2 3 2" xfId="14669"/>
    <cellStyle name="Примечание 2 3 2 5 2 4" xfId="7423"/>
    <cellStyle name="Примечание 2 3 2 5 2 4 2" xfId="16347"/>
    <cellStyle name="Примечание 2 3 2 5 2 5" xfId="9100"/>
    <cellStyle name="Примечание 2 3 2 5 2 5 2" xfId="18024"/>
    <cellStyle name="Примечание 2 3 2 5 2 6" xfId="11578"/>
    <cellStyle name="Примечание 2 3 2 5 2 7" xfId="9991"/>
    <cellStyle name="Примечание 2 3 2 5 3" xfId="4408"/>
    <cellStyle name="Примечание 2 3 2 5 3 2" xfId="13346"/>
    <cellStyle name="Примечание 2 3 2 5 4" xfId="4527"/>
    <cellStyle name="Примечание 2 3 2 5 4 2" xfId="13462"/>
    <cellStyle name="Примечание 2 3 2 5 5" xfId="6562"/>
    <cellStyle name="Примечание 2 3 2 5 5 2" xfId="15486"/>
    <cellStyle name="Примечание 2 3 2 5 6" xfId="8240"/>
    <cellStyle name="Примечание 2 3 2 5 6 2" xfId="17164"/>
    <cellStyle name="Примечание 2 3 2 5 7" xfId="10708"/>
    <cellStyle name="Примечание 2 3 2 5 8" xfId="19325"/>
    <cellStyle name="Примечание 2 3 2 6" xfId="1813"/>
    <cellStyle name="Примечание 2 3 2 6 2" xfId="2689"/>
    <cellStyle name="Примечание 2 3 2 6 2 2" xfId="3537"/>
    <cellStyle name="Примечание 2 3 2 6 2 2 2" xfId="12479"/>
    <cellStyle name="Примечание 2 3 2 6 2 3" xfId="5801"/>
    <cellStyle name="Примечание 2 3 2 6 2 3 2" xfId="14725"/>
    <cellStyle name="Примечание 2 3 2 6 2 4" xfId="7479"/>
    <cellStyle name="Примечание 2 3 2 6 2 4 2" xfId="16403"/>
    <cellStyle name="Примечание 2 3 2 6 2 5" xfId="9156"/>
    <cellStyle name="Примечание 2 3 2 6 2 5 2" xfId="18080"/>
    <cellStyle name="Примечание 2 3 2 6 2 6" xfId="11634"/>
    <cellStyle name="Примечание 2 3 2 6 2 7" xfId="10054"/>
    <cellStyle name="Примечание 2 3 2 6 3" xfId="3419"/>
    <cellStyle name="Примечание 2 3 2 6 3 2" xfId="12363"/>
    <cellStyle name="Примечание 2 3 2 6 4" xfId="4207"/>
    <cellStyle name="Примечание 2 3 2 6 4 2" xfId="13146"/>
    <cellStyle name="Примечание 2 3 2 6 5" xfId="6618"/>
    <cellStyle name="Примечание 2 3 2 6 5 2" xfId="15542"/>
    <cellStyle name="Примечание 2 3 2 6 6" xfId="8296"/>
    <cellStyle name="Примечание 2 3 2 6 6 2" xfId="17220"/>
    <cellStyle name="Примечание 2 3 2 6 7" xfId="10764"/>
    <cellStyle name="Примечание 2 3 2 6 8" xfId="19405"/>
    <cellStyle name="Примечание 2 3 2 7" xfId="1853"/>
    <cellStyle name="Примечание 2 3 2 7 2" xfId="2729"/>
    <cellStyle name="Примечание 2 3 2 7 2 2" xfId="3984"/>
    <cellStyle name="Примечание 2 3 2 7 2 2 2" xfId="12924"/>
    <cellStyle name="Примечание 2 3 2 7 2 3" xfId="5841"/>
    <cellStyle name="Примечание 2 3 2 7 2 3 2" xfId="14765"/>
    <cellStyle name="Примечание 2 3 2 7 2 4" xfId="7519"/>
    <cellStyle name="Примечание 2 3 2 7 2 4 2" xfId="16443"/>
    <cellStyle name="Примечание 2 3 2 7 2 5" xfId="9196"/>
    <cellStyle name="Примечание 2 3 2 7 2 5 2" xfId="18120"/>
    <cellStyle name="Примечание 2 3 2 7 2 6" xfId="11674"/>
    <cellStyle name="Примечание 2 3 2 7 2 7" xfId="9987"/>
    <cellStyle name="Примечание 2 3 2 7 3" xfId="4587"/>
    <cellStyle name="Примечание 2 3 2 7 3 2" xfId="13522"/>
    <cellStyle name="Примечание 2 3 2 7 4" xfId="3442"/>
    <cellStyle name="Примечание 2 3 2 7 4 2" xfId="12386"/>
    <cellStyle name="Примечание 2 3 2 7 5" xfId="6658"/>
    <cellStyle name="Примечание 2 3 2 7 5 2" xfId="15582"/>
    <cellStyle name="Примечание 2 3 2 7 6" xfId="8336"/>
    <cellStyle name="Примечание 2 3 2 7 6 2" xfId="17260"/>
    <cellStyle name="Примечание 2 3 2 7 7" xfId="10804"/>
    <cellStyle name="Примечание 2 3 2 7 8" xfId="19142"/>
    <cellStyle name="Примечание 2 3 2 8" xfId="1803"/>
    <cellStyle name="Примечание 2 3 2 8 2" xfId="2679"/>
    <cellStyle name="Примечание 2 3 2 8 2 2" xfId="3772"/>
    <cellStyle name="Примечание 2 3 2 8 2 2 2" xfId="12712"/>
    <cellStyle name="Примечание 2 3 2 8 2 3" xfId="5791"/>
    <cellStyle name="Примечание 2 3 2 8 2 3 2" xfId="14715"/>
    <cellStyle name="Примечание 2 3 2 8 2 4" xfId="7469"/>
    <cellStyle name="Примечание 2 3 2 8 2 4 2" xfId="16393"/>
    <cellStyle name="Примечание 2 3 2 8 2 5" xfId="9146"/>
    <cellStyle name="Примечание 2 3 2 8 2 5 2" xfId="18070"/>
    <cellStyle name="Примечание 2 3 2 8 2 6" xfId="11624"/>
    <cellStyle name="Примечание 2 3 2 8 2 7" xfId="19195"/>
    <cellStyle name="Примечание 2 3 2 8 3" xfId="5083"/>
    <cellStyle name="Примечание 2 3 2 8 3 2" xfId="14010"/>
    <cellStyle name="Примечание 2 3 2 8 4" xfId="3496"/>
    <cellStyle name="Примечание 2 3 2 8 4 2" xfId="12439"/>
    <cellStyle name="Примечание 2 3 2 8 5" xfId="6608"/>
    <cellStyle name="Примечание 2 3 2 8 5 2" xfId="15532"/>
    <cellStyle name="Примечание 2 3 2 8 6" xfId="8286"/>
    <cellStyle name="Примечание 2 3 2 8 6 2" xfId="17210"/>
    <cellStyle name="Примечание 2 3 2 8 7" xfId="10754"/>
    <cellStyle name="Примечание 2 3 2 8 8" xfId="19035"/>
    <cellStyle name="Примечание 2 3 2 9" xfId="1831"/>
    <cellStyle name="Примечание 2 3 2 9 2" xfId="2707"/>
    <cellStyle name="Примечание 2 3 2 9 2 2" xfId="4047"/>
    <cellStyle name="Примечание 2 3 2 9 2 2 2" xfId="12987"/>
    <cellStyle name="Примечание 2 3 2 9 2 3" xfId="5819"/>
    <cellStyle name="Примечание 2 3 2 9 2 3 2" xfId="14743"/>
    <cellStyle name="Примечание 2 3 2 9 2 4" xfId="7497"/>
    <cellStyle name="Примечание 2 3 2 9 2 4 2" xfId="16421"/>
    <cellStyle name="Примечание 2 3 2 9 2 5" xfId="9174"/>
    <cellStyle name="Примечание 2 3 2 9 2 5 2" xfId="18098"/>
    <cellStyle name="Примечание 2 3 2 9 2 6" xfId="11652"/>
    <cellStyle name="Примечание 2 3 2 9 2 7" xfId="9960"/>
    <cellStyle name="Примечание 2 3 2 9 3" xfId="3773"/>
    <cellStyle name="Примечание 2 3 2 9 3 2" xfId="12713"/>
    <cellStyle name="Примечание 2 3 2 9 4" xfId="4570"/>
    <cellStyle name="Примечание 2 3 2 9 4 2" xfId="13505"/>
    <cellStyle name="Примечание 2 3 2 9 5" xfId="6636"/>
    <cellStyle name="Примечание 2 3 2 9 5 2" xfId="15560"/>
    <cellStyle name="Примечание 2 3 2 9 6" xfId="8314"/>
    <cellStyle name="Примечание 2 3 2 9 6 2" xfId="17238"/>
    <cellStyle name="Примечание 2 3 2 9 7" xfId="10782"/>
    <cellStyle name="Примечание 2 3 2 9 8" xfId="19095"/>
    <cellStyle name="Примечание 2 3 3" xfId="1161"/>
    <cellStyle name="Примечание 2 3 3 10" xfId="2007"/>
    <cellStyle name="Примечание 2 3 3 10 2" xfId="2883"/>
    <cellStyle name="Примечание 2 3 3 10 2 2" xfId="3427"/>
    <cellStyle name="Примечание 2 3 3 10 2 2 2" xfId="12371"/>
    <cellStyle name="Примечание 2 3 3 10 2 3" xfId="5995"/>
    <cellStyle name="Примечание 2 3 3 10 2 3 2" xfId="14919"/>
    <cellStyle name="Примечание 2 3 3 10 2 4" xfId="7673"/>
    <cellStyle name="Примечание 2 3 3 10 2 4 2" xfId="16597"/>
    <cellStyle name="Примечание 2 3 3 10 2 5" xfId="9350"/>
    <cellStyle name="Примечание 2 3 3 10 2 5 2" xfId="18274"/>
    <cellStyle name="Примечание 2 3 3 10 2 6" xfId="11828"/>
    <cellStyle name="Примечание 2 3 3 10 2 7" xfId="10106"/>
    <cellStyle name="Примечание 2 3 3 10 3" xfId="4529"/>
    <cellStyle name="Примечание 2 3 3 10 3 2" xfId="13464"/>
    <cellStyle name="Примечание 2 3 3 10 4" xfId="3755"/>
    <cellStyle name="Примечание 2 3 3 10 4 2" xfId="12695"/>
    <cellStyle name="Примечание 2 3 3 10 5" xfId="6812"/>
    <cellStyle name="Примечание 2 3 3 10 5 2" xfId="15736"/>
    <cellStyle name="Примечание 2 3 3 10 6" xfId="8490"/>
    <cellStyle name="Примечание 2 3 3 10 6 2" xfId="17414"/>
    <cellStyle name="Примечание 2 3 3 10 7" xfId="10958"/>
    <cellStyle name="Примечание 2 3 3 10 8" xfId="19211"/>
    <cellStyle name="Примечание 2 3 3 11" xfId="2010"/>
    <cellStyle name="Примечание 2 3 3 11 2" xfId="2886"/>
    <cellStyle name="Примечание 2 3 3 11 2 2" xfId="3551"/>
    <cellStyle name="Примечание 2 3 3 11 2 2 2" xfId="12493"/>
    <cellStyle name="Примечание 2 3 3 11 2 3" xfId="5998"/>
    <cellStyle name="Примечание 2 3 3 11 2 3 2" xfId="14922"/>
    <cellStyle name="Примечание 2 3 3 11 2 4" xfId="7676"/>
    <cellStyle name="Примечание 2 3 3 11 2 4 2" xfId="16600"/>
    <cellStyle name="Примечание 2 3 3 11 2 5" xfId="9353"/>
    <cellStyle name="Примечание 2 3 3 11 2 5 2" xfId="18277"/>
    <cellStyle name="Примечание 2 3 3 11 2 6" xfId="11831"/>
    <cellStyle name="Примечание 2 3 3 11 2 7" xfId="10343"/>
    <cellStyle name="Примечание 2 3 3 11 3" xfId="3786"/>
    <cellStyle name="Примечание 2 3 3 11 3 2" xfId="12726"/>
    <cellStyle name="Примечание 2 3 3 11 4" xfId="3936"/>
    <cellStyle name="Примечание 2 3 3 11 4 2" xfId="12876"/>
    <cellStyle name="Примечание 2 3 3 11 5" xfId="6815"/>
    <cellStyle name="Примечание 2 3 3 11 5 2" xfId="15739"/>
    <cellStyle name="Примечание 2 3 3 11 6" xfId="8493"/>
    <cellStyle name="Примечание 2 3 3 11 6 2" xfId="17417"/>
    <cellStyle name="Примечание 2 3 3 11 7" xfId="10961"/>
    <cellStyle name="Примечание 2 3 3 11 8" xfId="19460"/>
    <cellStyle name="Примечание 2 3 3 12" xfId="2390"/>
    <cellStyle name="Примечание 2 3 3 12 2" xfId="3250"/>
    <cellStyle name="Примечание 2 3 3 12 2 2" xfId="3707"/>
    <cellStyle name="Примечание 2 3 3 12 2 2 2" xfId="12647"/>
    <cellStyle name="Примечание 2 3 3 12 2 3" xfId="6362"/>
    <cellStyle name="Примечание 2 3 3 12 2 3 2" xfId="15286"/>
    <cellStyle name="Примечание 2 3 3 12 2 4" xfId="8040"/>
    <cellStyle name="Примечание 2 3 3 12 2 4 2" xfId="16964"/>
    <cellStyle name="Примечание 2 3 3 12 2 5" xfId="9717"/>
    <cellStyle name="Примечание 2 3 3 12 2 5 2" xfId="18641"/>
    <cellStyle name="Примечание 2 3 3 12 2 6" xfId="12195"/>
    <cellStyle name="Примечание 2 3 3 12 2 7" xfId="13992"/>
    <cellStyle name="Примечание 2 3 3 12 3" xfId="3400"/>
    <cellStyle name="Примечание 2 3 3 12 3 2" xfId="12344"/>
    <cellStyle name="Примечание 2 3 3 12 4" xfId="5502"/>
    <cellStyle name="Примечание 2 3 3 12 4 2" xfId="14426"/>
    <cellStyle name="Примечание 2 3 3 12 5" xfId="7180"/>
    <cellStyle name="Примечание 2 3 3 12 5 2" xfId="16104"/>
    <cellStyle name="Примечание 2 3 3 12 6" xfId="8857"/>
    <cellStyle name="Примечание 2 3 3 12 6 2" xfId="17781"/>
    <cellStyle name="Примечание 2 3 3 12 7" xfId="11335"/>
    <cellStyle name="Примечание 2 3 3 12 8" xfId="19468"/>
    <cellStyle name="Примечание 2 3 3 13" xfId="2412"/>
    <cellStyle name="Примечание 2 3 3 13 2" xfId="3272"/>
    <cellStyle name="Примечание 2 3 3 13 2 2" xfId="4575"/>
    <cellStyle name="Примечание 2 3 3 13 2 2 2" xfId="13510"/>
    <cellStyle name="Примечание 2 3 3 13 2 3" xfId="6384"/>
    <cellStyle name="Примечание 2 3 3 13 2 3 2" xfId="15308"/>
    <cellStyle name="Примечание 2 3 3 13 2 4" xfId="8062"/>
    <cellStyle name="Примечание 2 3 3 13 2 4 2" xfId="16986"/>
    <cellStyle name="Примечание 2 3 3 13 2 5" xfId="9739"/>
    <cellStyle name="Примечание 2 3 3 13 2 5 2" xfId="18663"/>
    <cellStyle name="Примечание 2 3 3 13 2 6" xfId="12217"/>
    <cellStyle name="Примечание 2 3 3 13 2 7" xfId="10129"/>
    <cellStyle name="Примечание 2 3 3 13 3" xfId="3886"/>
    <cellStyle name="Примечание 2 3 3 13 3 2" xfId="12826"/>
    <cellStyle name="Примечание 2 3 3 13 4" xfId="5524"/>
    <cellStyle name="Примечание 2 3 3 13 4 2" xfId="14448"/>
    <cellStyle name="Примечание 2 3 3 13 5" xfId="7202"/>
    <cellStyle name="Примечание 2 3 3 13 5 2" xfId="16126"/>
    <cellStyle name="Примечание 2 3 3 13 6" xfId="8879"/>
    <cellStyle name="Примечание 2 3 3 13 6 2" xfId="17803"/>
    <cellStyle name="Примечание 2 3 3 13 7" xfId="11357"/>
    <cellStyle name="Примечание 2 3 3 13 8" xfId="19061"/>
    <cellStyle name="Примечание 2 3 3 14" xfId="2480"/>
    <cellStyle name="Примечание 2 3 3 14 2" xfId="3313"/>
    <cellStyle name="Примечание 2 3 3 14 2 2" xfId="5191"/>
    <cellStyle name="Примечание 2 3 3 14 2 2 2" xfId="14115"/>
    <cellStyle name="Примечание 2 3 3 14 2 3" xfId="6425"/>
    <cellStyle name="Примечание 2 3 3 14 2 3 2" xfId="15349"/>
    <cellStyle name="Примечание 2 3 3 14 2 4" xfId="8103"/>
    <cellStyle name="Примечание 2 3 3 14 2 4 2" xfId="17027"/>
    <cellStyle name="Примечание 2 3 3 14 2 5" xfId="9780"/>
    <cellStyle name="Примечание 2 3 3 14 2 5 2" xfId="18704"/>
    <cellStyle name="Примечание 2 3 3 14 2 6" xfId="12258"/>
    <cellStyle name="Примечание 2 3 3 14 2 7" xfId="19716"/>
    <cellStyle name="Примечание 2 3 3 14 3" xfId="4088"/>
    <cellStyle name="Примечание 2 3 3 14 3 2" xfId="13028"/>
    <cellStyle name="Примечание 2 3 3 14 4" xfId="5592"/>
    <cellStyle name="Примечание 2 3 3 14 4 2" xfId="14516"/>
    <cellStyle name="Примечание 2 3 3 14 5" xfId="7270"/>
    <cellStyle name="Примечание 2 3 3 14 5 2" xfId="16194"/>
    <cellStyle name="Примечание 2 3 3 14 6" xfId="8947"/>
    <cellStyle name="Примечание 2 3 3 14 6 2" xfId="17871"/>
    <cellStyle name="Примечание 2 3 3 14 7" xfId="11425"/>
    <cellStyle name="Примечание 2 3 3 14 8" xfId="19667"/>
    <cellStyle name="Примечание 2 3 3 15" xfId="2467"/>
    <cellStyle name="Примечание 2 3 3 15 2" xfId="3855"/>
    <cellStyle name="Примечание 2 3 3 15 2 2" xfId="12795"/>
    <cellStyle name="Примечание 2 3 3 15 3" xfId="5579"/>
    <cellStyle name="Примечание 2 3 3 15 3 2" xfId="14503"/>
    <cellStyle name="Примечание 2 3 3 15 4" xfId="7257"/>
    <cellStyle name="Примечание 2 3 3 15 4 2" xfId="16181"/>
    <cellStyle name="Примечание 2 3 3 15 5" xfId="8934"/>
    <cellStyle name="Примечание 2 3 3 15 5 2" xfId="17858"/>
    <cellStyle name="Примечание 2 3 3 15 6" xfId="11412"/>
    <cellStyle name="Примечание 2 3 3 15 7" xfId="19201"/>
    <cellStyle name="Примечание 2 3 3 16" xfId="3356"/>
    <cellStyle name="Примечание 2 3 3 16 2" xfId="12301"/>
    <cellStyle name="Примечание 2 3 3 17" xfId="4081"/>
    <cellStyle name="Примечание 2 3 3 17 2" xfId="13021"/>
    <cellStyle name="Примечание 2 3 3 18" xfId="4416"/>
    <cellStyle name="Примечание 2 3 3 18 2" xfId="13354"/>
    <cellStyle name="Примечание 2 3 3 19" xfId="4019"/>
    <cellStyle name="Примечание 2 3 3 19 2" xfId="12959"/>
    <cellStyle name="Примечание 2 3 3 2" xfId="1751"/>
    <cellStyle name="Примечание 2 3 3 2 10" xfId="10702"/>
    <cellStyle name="Примечание 2 3 3 2 11" xfId="10131"/>
    <cellStyle name="Примечание 2 3 3 2 2" xfId="2119"/>
    <cellStyle name="Примечание 2 3 3 2 2 2" xfId="2995"/>
    <cellStyle name="Примечание 2 3 3 2 2 2 2" xfId="4872"/>
    <cellStyle name="Примечание 2 3 3 2 2 2 2 2" xfId="13800"/>
    <cellStyle name="Примечание 2 3 3 2 2 2 3" xfId="6107"/>
    <cellStyle name="Примечание 2 3 3 2 2 2 3 2" xfId="15031"/>
    <cellStyle name="Примечание 2 3 3 2 2 2 4" xfId="7785"/>
    <cellStyle name="Примечание 2 3 3 2 2 2 4 2" xfId="16709"/>
    <cellStyle name="Примечание 2 3 3 2 2 2 5" xfId="9462"/>
    <cellStyle name="Примечание 2 3 3 2 2 2 5 2" xfId="18386"/>
    <cellStyle name="Примечание 2 3 3 2 2 2 6" xfId="11940"/>
    <cellStyle name="Примечание 2 3 3 2 2 2 7" xfId="10178"/>
    <cellStyle name="Примечание 2 3 3 2 2 3" xfId="4715"/>
    <cellStyle name="Примечание 2 3 3 2 2 3 2" xfId="13648"/>
    <cellStyle name="Примечание 2 3 3 2 2 4" xfId="5245"/>
    <cellStyle name="Примечание 2 3 3 2 2 4 2" xfId="14169"/>
    <cellStyle name="Примечание 2 3 3 2 2 5" xfId="6924"/>
    <cellStyle name="Примечание 2 3 3 2 2 5 2" xfId="15848"/>
    <cellStyle name="Примечание 2 3 3 2 2 6" xfId="8602"/>
    <cellStyle name="Примечание 2 3 3 2 2 6 2" xfId="17526"/>
    <cellStyle name="Примечание 2 3 3 2 2 7" xfId="11070"/>
    <cellStyle name="Примечание 2 3 3 2 2 8" xfId="19539"/>
    <cellStyle name="Примечание 2 3 3 2 3" xfId="2205"/>
    <cellStyle name="Примечание 2 3 3 2 3 2" xfId="3081"/>
    <cellStyle name="Примечание 2 3 3 2 3 2 2" xfId="3740"/>
    <cellStyle name="Примечание 2 3 3 2 3 2 2 2" xfId="12680"/>
    <cellStyle name="Примечание 2 3 3 2 3 2 3" xfId="6193"/>
    <cellStyle name="Примечание 2 3 3 2 3 2 3 2" xfId="15117"/>
    <cellStyle name="Примечание 2 3 3 2 3 2 4" xfId="7871"/>
    <cellStyle name="Примечание 2 3 3 2 3 2 4 2" xfId="16795"/>
    <cellStyle name="Примечание 2 3 3 2 3 2 5" xfId="9548"/>
    <cellStyle name="Примечание 2 3 3 2 3 2 5 2" xfId="18472"/>
    <cellStyle name="Примечание 2 3 3 2 3 2 6" xfId="12026"/>
    <cellStyle name="Примечание 2 3 3 2 3 2 7" xfId="11282"/>
    <cellStyle name="Примечание 2 3 3 2 3 3" xfId="3896"/>
    <cellStyle name="Примечание 2 3 3 2 3 3 2" xfId="12836"/>
    <cellStyle name="Примечание 2 3 3 2 3 4" xfId="5331"/>
    <cellStyle name="Примечание 2 3 3 2 3 4 2" xfId="14255"/>
    <cellStyle name="Примечание 2 3 3 2 3 5" xfId="7010"/>
    <cellStyle name="Примечание 2 3 3 2 3 5 2" xfId="15934"/>
    <cellStyle name="Примечание 2 3 3 2 3 6" xfId="8688"/>
    <cellStyle name="Примечание 2 3 3 2 3 6 2" xfId="17612"/>
    <cellStyle name="Примечание 2 3 3 2 3 7" xfId="11156"/>
    <cellStyle name="Примечание 2 3 3 2 3 8" xfId="9980"/>
    <cellStyle name="Примечание 2 3 3 2 4" xfId="2291"/>
    <cellStyle name="Примечание 2 3 3 2 4 2" xfId="3167"/>
    <cellStyle name="Примечание 2 3 3 2 4 2 2" xfId="4677"/>
    <cellStyle name="Примечание 2 3 3 2 4 2 2 2" xfId="13610"/>
    <cellStyle name="Примечание 2 3 3 2 4 2 3" xfId="6279"/>
    <cellStyle name="Примечание 2 3 3 2 4 2 3 2" xfId="15203"/>
    <cellStyle name="Примечание 2 3 3 2 4 2 4" xfId="7957"/>
    <cellStyle name="Примечание 2 3 3 2 4 2 4 2" xfId="16881"/>
    <cellStyle name="Примечание 2 3 3 2 4 2 5" xfId="9634"/>
    <cellStyle name="Примечание 2 3 3 2 4 2 5 2" xfId="18558"/>
    <cellStyle name="Примечание 2 3 3 2 4 2 6" xfId="12112"/>
    <cellStyle name="Примечание 2 3 3 2 4 2 7" xfId="18777"/>
    <cellStyle name="Примечание 2 3 3 2 4 3" xfId="3689"/>
    <cellStyle name="Примечание 2 3 3 2 4 3 2" xfId="12629"/>
    <cellStyle name="Примечание 2 3 3 2 4 4" xfId="5417"/>
    <cellStyle name="Примечание 2 3 3 2 4 4 2" xfId="14341"/>
    <cellStyle name="Примечание 2 3 3 2 4 5" xfId="7096"/>
    <cellStyle name="Примечание 2 3 3 2 4 5 2" xfId="16020"/>
    <cellStyle name="Примечание 2 3 3 2 4 6" xfId="8774"/>
    <cellStyle name="Примечание 2 3 3 2 4 6 2" xfId="17698"/>
    <cellStyle name="Примечание 2 3 3 2 4 7" xfId="11242"/>
    <cellStyle name="Примечание 2 3 3 2 4 8" xfId="19246"/>
    <cellStyle name="Примечание 2 3 3 2 5" xfId="2627"/>
    <cellStyle name="Примечание 2 3 3 2 5 2" xfId="3835"/>
    <cellStyle name="Примечание 2 3 3 2 5 2 2" xfId="12775"/>
    <cellStyle name="Примечание 2 3 3 2 5 3" xfId="5739"/>
    <cellStyle name="Примечание 2 3 3 2 5 3 2" xfId="14663"/>
    <cellStyle name="Примечание 2 3 3 2 5 4" xfId="7417"/>
    <cellStyle name="Примечание 2 3 3 2 5 4 2" xfId="16341"/>
    <cellStyle name="Примечание 2 3 3 2 5 5" xfId="9094"/>
    <cellStyle name="Примечание 2 3 3 2 5 5 2" xfId="18018"/>
    <cellStyle name="Примечание 2 3 3 2 5 6" xfId="11572"/>
    <cellStyle name="Примечание 2 3 3 2 5 7" xfId="9853"/>
    <cellStyle name="Примечание 2 3 3 2 6" xfId="4624"/>
    <cellStyle name="Примечание 2 3 3 2 6 2" xfId="13558"/>
    <cellStyle name="Примечание 2 3 3 2 7" xfId="4910"/>
    <cellStyle name="Примечание 2 3 3 2 7 2" xfId="13838"/>
    <cellStyle name="Примечание 2 3 3 2 8" xfId="6556"/>
    <cellStyle name="Примечание 2 3 3 2 8 2" xfId="15480"/>
    <cellStyle name="Примечание 2 3 3 2 9" xfId="8234"/>
    <cellStyle name="Примечание 2 3 3 2 9 2" xfId="17158"/>
    <cellStyle name="Примечание 2 3 3 20" xfId="9823"/>
    <cellStyle name="Примечание 2 3 3 20 2" xfId="18747"/>
    <cellStyle name="Примечание 2 3 3 21" xfId="10364"/>
    <cellStyle name="Примечание 2 3 3 22" xfId="19314"/>
    <cellStyle name="Примечание 2 3 3 3" xfId="1776"/>
    <cellStyle name="Примечание 2 3 3 3 10" xfId="10727"/>
    <cellStyle name="Примечание 2 3 3 3 11" xfId="18839"/>
    <cellStyle name="Примечание 2 3 3 3 2" xfId="2132"/>
    <cellStyle name="Примечание 2 3 3 3 2 2" xfId="3008"/>
    <cellStyle name="Примечание 2 3 3 3 2 2 2" xfId="4547"/>
    <cellStyle name="Примечание 2 3 3 3 2 2 2 2" xfId="13482"/>
    <cellStyle name="Примечание 2 3 3 3 2 2 3" xfId="6120"/>
    <cellStyle name="Примечание 2 3 3 3 2 2 3 2" xfId="15044"/>
    <cellStyle name="Примечание 2 3 3 3 2 2 4" xfId="7798"/>
    <cellStyle name="Примечание 2 3 3 3 2 2 4 2" xfId="16722"/>
    <cellStyle name="Примечание 2 3 3 3 2 2 5" xfId="9475"/>
    <cellStyle name="Примечание 2 3 3 3 2 2 5 2" xfId="18399"/>
    <cellStyle name="Примечание 2 3 3 3 2 2 6" xfId="11953"/>
    <cellStyle name="Примечание 2 3 3 3 2 2 7" xfId="9959"/>
    <cellStyle name="Примечание 2 3 3 3 2 3" xfId="3865"/>
    <cellStyle name="Примечание 2 3 3 3 2 3 2" xfId="12805"/>
    <cellStyle name="Примечание 2 3 3 3 2 4" xfId="5258"/>
    <cellStyle name="Примечание 2 3 3 3 2 4 2" xfId="14182"/>
    <cellStyle name="Примечание 2 3 3 3 2 5" xfId="6937"/>
    <cellStyle name="Примечание 2 3 3 3 2 5 2" xfId="15861"/>
    <cellStyle name="Примечание 2 3 3 3 2 6" xfId="8615"/>
    <cellStyle name="Примечание 2 3 3 3 2 6 2" xfId="17539"/>
    <cellStyle name="Примечание 2 3 3 3 2 7" xfId="11083"/>
    <cellStyle name="Примечание 2 3 3 3 2 8" xfId="19269"/>
    <cellStyle name="Примечание 2 3 3 3 3" xfId="2218"/>
    <cellStyle name="Примечание 2 3 3 3 3 2" xfId="3094"/>
    <cellStyle name="Примечание 2 3 3 3 3 2 2" xfId="3412"/>
    <cellStyle name="Примечание 2 3 3 3 3 2 2 2" xfId="12356"/>
    <cellStyle name="Примечание 2 3 3 3 3 2 3" xfId="6206"/>
    <cellStyle name="Примечание 2 3 3 3 3 2 3 2" xfId="15130"/>
    <cellStyle name="Примечание 2 3 3 3 3 2 4" xfId="7884"/>
    <cellStyle name="Примечание 2 3 3 3 3 2 4 2" xfId="16808"/>
    <cellStyle name="Примечание 2 3 3 3 3 2 5" xfId="9561"/>
    <cellStyle name="Примечание 2 3 3 3 3 2 5 2" xfId="18485"/>
    <cellStyle name="Примечание 2 3 3 3 3 2 6" xfId="12039"/>
    <cellStyle name="Примечание 2 3 3 3 3 2 7" xfId="10137"/>
    <cellStyle name="Примечание 2 3 3 3 3 3" xfId="3568"/>
    <cellStyle name="Примечание 2 3 3 3 3 3 2" xfId="12510"/>
    <cellStyle name="Примечание 2 3 3 3 3 4" xfId="5344"/>
    <cellStyle name="Примечание 2 3 3 3 3 4 2" xfId="14268"/>
    <cellStyle name="Примечание 2 3 3 3 3 5" xfId="7023"/>
    <cellStyle name="Примечание 2 3 3 3 3 5 2" xfId="15947"/>
    <cellStyle name="Примечание 2 3 3 3 3 6" xfId="8701"/>
    <cellStyle name="Примечание 2 3 3 3 3 6 2" xfId="17625"/>
    <cellStyle name="Примечание 2 3 3 3 3 7" xfId="11169"/>
    <cellStyle name="Примечание 2 3 3 3 3 8" xfId="19317"/>
    <cellStyle name="Примечание 2 3 3 3 4" xfId="2304"/>
    <cellStyle name="Примечание 2 3 3 3 4 2" xfId="3180"/>
    <cellStyle name="Примечание 2 3 3 3 4 2 2" xfId="4205"/>
    <cellStyle name="Примечание 2 3 3 3 4 2 2 2" xfId="13144"/>
    <cellStyle name="Примечание 2 3 3 3 4 2 3" xfId="6292"/>
    <cellStyle name="Примечание 2 3 3 3 4 2 3 2" xfId="15216"/>
    <cellStyle name="Примечание 2 3 3 3 4 2 4" xfId="7970"/>
    <cellStyle name="Примечание 2 3 3 3 4 2 4 2" xfId="16894"/>
    <cellStyle name="Примечание 2 3 3 3 4 2 5" xfId="9647"/>
    <cellStyle name="Примечание 2 3 3 3 4 2 5 2" xfId="18571"/>
    <cellStyle name="Примечание 2 3 3 3 4 2 6" xfId="12125"/>
    <cellStyle name="Примечание 2 3 3 3 4 2 7" xfId="10419"/>
    <cellStyle name="Примечание 2 3 3 3 4 3" xfId="4063"/>
    <cellStyle name="Примечание 2 3 3 3 4 3 2" xfId="13003"/>
    <cellStyle name="Примечание 2 3 3 3 4 4" xfId="5430"/>
    <cellStyle name="Примечание 2 3 3 3 4 4 2" xfId="14354"/>
    <cellStyle name="Примечание 2 3 3 3 4 5" xfId="7109"/>
    <cellStyle name="Примечание 2 3 3 3 4 5 2" xfId="16033"/>
    <cellStyle name="Примечание 2 3 3 3 4 6" xfId="8787"/>
    <cellStyle name="Примечание 2 3 3 3 4 6 2" xfId="17711"/>
    <cellStyle name="Примечание 2 3 3 3 4 7" xfId="11255"/>
    <cellStyle name="Примечание 2 3 3 3 4 8" xfId="19377"/>
    <cellStyle name="Примечание 2 3 3 3 5" xfId="2652"/>
    <cellStyle name="Примечание 2 3 3 3 5 2" xfId="3999"/>
    <cellStyle name="Примечание 2 3 3 3 5 2 2" xfId="12939"/>
    <cellStyle name="Примечание 2 3 3 3 5 3" xfId="5764"/>
    <cellStyle name="Примечание 2 3 3 3 5 3 2" xfId="14688"/>
    <cellStyle name="Примечание 2 3 3 3 5 4" xfId="7442"/>
    <cellStyle name="Примечание 2 3 3 3 5 4 2" xfId="16366"/>
    <cellStyle name="Примечание 2 3 3 3 5 5" xfId="9119"/>
    <cellStyle name="Примечание 2 3 3 3 5 5 2" xfId="18043"/>
    <cellStyle name="Примечание 2 3 3 3 5 6" xfId="11597"/>
    <cellStyle name="Примечание 2 3 3 3 5 7" xfId="9891"/>
    <cellStyle name="Примечание 2 3 3 3 6" xfId="4858"/>
    <cellStyle name="Примечание 2 3 3 3 6 2" xfId="13786"/>
    <cellStyle name="Примечание 2 3 3 3 7" xfId="4226"/>
    <cellStyle name="Примечание 2 3 3 3 7 2" xfId="13165"/>
    <cellStyle name="Примечание 2 3 3 3 8" xfId="6581"/>
    <cellStyle name="Примечание 2 3 3 3 8 2" xfId="15505"/>
    <cellStyle name="Примечание 2 3 3 3 9" xfId="8259"/>
    <cellStyle name="Примечание 2 3 3 3 9 2" xfId="17183"/>
    <cellStyle name="Примечание 2 3 3 4" xfId="1657"/>
    <cellStyle name="Примечание 2 3 3 4 2" xfId="2533"/>
    <cellStyle name="Примечание 2 3 3 4 2 2" xfId="4772"/>
    <cellStyle name="Примечание 2 3 3 4 2 2 2" xfId="13702"/>
    <cellStyle name="Примечание 2 3 3 4 2 3" xfId="5645"/>
    <cellStyle name="Примечание 2 3 3 4 2 3 2" xfId="14569"/>
    <cellStyle name="Примечание 2 3 3 4 2 4" xfId="7323"/>
    <cellStyle name="Примечание 2 3 3 4 2 4 2" xfId="16247"/>
    <cellStyle name="Примечание 2 3 3 4 2 5" xfId="9000"/>
    <cellStyle name="Примечание 2 3 3 4 2 5 2" xfId="17924"/>
    <cellStyle name="Примечание 2 3 3 4 2 6" xfId="11478"/>
    <cellStyle name="Примечание 2 3 3 4 2 7" xfId="9911"/>
    <cellStyle name="Примечание 2 3 3 4 3" xfId="3868"/>
    <cellStyle name="Примечание 2 3 3 4 3 2" xfId="12808"/>
    <cellStyle name="Примечание 2 3 3 4 4" xfId="4679"/>
    <cellStyle name="Примечание 2 3 3 4 4 2" xfId="13612"/>
    <cellStyle name="Примечание 2 3 3 4 5" xfId="6462"/>
    <cellStyle name="Примечание 2 3 3 4 5 2" xfId="15386"/>
    <cellStyle name="Примечание 2 3 3 4 6" xfId="8140"/>
    <cellStyle name="Примечание 2 3 3 4 6 2" xfId="17064"/>
    <cellStyle name="Примечание 2 3 3 4 7" xfId="10608"/>
    <cellStyle name="Примечание 2 3 3 4 8" xfId="19147"/>
    <cellStyle name="Примечание 2 3 3 5" xfId="1702"/>
    <cellStyle name="Примечание 2 3 3 5 2" xfId="2578"/>
    <cellStyle name="Примечание 2 3 3 5 2 2" xfId="4000"/>
    <cellStyle name="Примечание 2 3 3 5 2 2 2" xfId="12940"/>
    <cellStyle name="Примечание 2 3 3 5 2 3" xfId="5690"/>
    <cellStyle name="Примечание 2 3 3 5 2 3 2" xfId="14614"/>
    <cellStyle name="Примечание 2 3 3 5 2 4" xfId="7368"/>
    <cellStyle name="Примечание 2 3 3 5 2 4 2" xfId="16292"/>
    <cellStyle name="Примечание 2 3 3 5 2 5" xfId="9045"/>
    <cellStyle name="Примечание 2 3 3 5 2 5 2" xfId="17969"/>
    <cellStyle name="Примечание 2 3 3 5 2 6" xfId="11523"/>
    <cellStyle name="Примечание 2 3 3 5 2 7" xfId="9946"/>
    <cellStyle name="Примечание 2 3 3 5 3" xfId="3803"/>
    <cellStyle name="Примечание 2 3 3 5 3 2" xfId="12743"/>
    <cellStyle name="Примечание 2 3 3 5 4" xfId="5102"/>
    <cellStyle name="Примечание 2 3 3 5 4 2" xfId="14029"/>
    <cellStyle name="Примечание 2 3 3 5 5" xfId="6507"/>
    <cellStyle name="Примечание 2 3 3 5 5 2" xfId="15431"/>
    <cellStyle name="Примечание 2 3 3 5 6" xfId="8185"/>
    <cellStyle name="Примечание 2 3 3 5 6 2" xfId="17109"/>
    <cellStyle name="Примечание 2 3 3 5 7" xfId="10653"/>
    <cellStyle name="Примечание 2 3 3 5 8" xfId="19635"/>
    <cellStyle name="Примечание 2 3 3 6" xfId="1944"/>
    <cellStyle name="Примечание 2 3 3 6 2" xfId="2820"/>
    <cellStyle name="Примечание 2 3 3 6 2 2" xfId="4810"/>
    <cellStyle name="Примечание 2 3 3 6 2 2 2" xfId="13740"/>
    <cellStyle name="Примечание 2 3 3 6 2 3" xfId="5932"/>
    <cellStyle name="Примечание 2 3 3 6 2 3 2" xfId="14856"/>
    <cellStyle name="Примечание 2 3 3 6 2 4" xfId="7610"/>
    <cellStyle name="Примечание 2 3 3 6 2 4 2" xfId="16534"/>
    <cellStyle name="Примечание 2 3 3 6 2 5" xfId="9287"/>
    <cellStyle name="Примечание 2 3 3 6 2 5 2" xfId="18211"/>
    <cellStyle name="Примечание 2 3 3 6 2 6" xfId="11765"/>
    <cellStyle name="Примечание 2 3 3 6 2 7" xfId="18792"/>
    <cellStyle name="Примечание 2 3 3 6 3" xfId="3577"/>
    <cellStyle name="Примечание 2 3 3 6 3 2" xfId="12519"/>
    <cellStyle name="Примечание 2 3 3 6 4" xfId="5169"/>
    <cellStyle name="Примечание 2 3 3 6 4 2" xfId="14093"/>
    <cellStyle name="Примечание 2 3 3 6 5" xfId="6749"/>
    <cellStyle name="Примечание 2 3 3 6 5 2" xfId="15673"/>
    <cellStyle name="Примечание 2 3 3 6 6" xfId="8427"/>
    <cellStyle name="Примечание 2 3 3 6 6 2" xfId="17351"/>
    <cellStyle name="Примечание 2 3 3 6 7" xfId="10895"/>
    <cellStyle name="Примечание 2 3 3 6 8" xfId="18967"/>
    <cellStyle name="Примечание 2 3 3 7" xfId="1858"/>
    <cellStyle name="Примечание 2 3 3 7 2" xfId="2734"/>
    <cellStyle name="Примечание 2 3 3 7 2 2" xfId="4871"/>
    <cellStyle name="Примечание 2 3 3 7 2 2 2" xfId="13799"/>
    <cellStyle name="Примечание 2 3 3 7 2 3" xfId="5846"/>
    <cellStyle name="Примечание 2 3 3 7 2 3 2" xfId="14770"/>
    <cellStyle name="Примечание 2 3 3 7 2 4" xfId="7524"/>
    <cellStyle name="Примечание 2 3 3 7 2 4 2" xfId="16448"/>
    <cellStyle name="Примечание 2 3 3 7 2 5" xfId="9201"/>
    <cellStyle name="Примечание 2 3 3 7 2 5 2" xfId="18125"/>
    <cellStyle name="Примечание 2 3 3 7 2 6" xfId="11679"/>
    <cellStyle name="Примечание 2 3 3 7 2 7" xfId="10071"/>
    <cellStyle name="Примечание 2 3 3 7 3" xfId="4138"/>
    <cellStyle name="Примечание 2 3 3 7 3 2" xfId="13077"/>
    <cellStyle name="Примечание 2 3 3 7 4" xfId="3909"/>
    <cellStyle name="Примечание 2 3 3 7 4 2" xfId="12849"/>
    <cellStyle name="Примечание 2 3 3 7 5" xfId="6663"/>
    <cellStyle name="Примечание 2 3 3 7 5 2" xfId="15587"/>
    <cellStyle name="Примечание 2 3 3 7 6" xfId="8341"/>
    <cellStyle name="Примечание 2 3 3 7 6 2" xfId="17265"/>
    <cellStyle name="Примечание 2 3 3 7 7" xfId="10809"/>
    <cellStyle name="Примечание 2 3 3 7 8" xfId="18836"/>
    <cellStyle name="Примечание 2 3 3 8" xfId="1925"/>
    <cellStyle name="Примечание 2 3 3 8 2" xfId="2801"/>
    <cellStyle name="Примечание 2 3 3 8 2 2" xfId="4345"/>
    <cellStyle name="Примечание 2 3 3 8 2 2 2" xfId="13284"/>
    <cellStyle name="Примечание 2 3 3 8 2 3" xfId="5913"/>
    <cellStyle name="Примечание 2 3 3 8 2 3 2" xfId="14837"/>
    <cellStyle name="Примечание 2 3 3 8 2 4" xfId="7591"/>
    <cellStyle name="Примечание 2 3 3 8 2 4 2" xfId="16515"/>
    <cellStyle name="Примечание 2 3 3 8 2 5" xfId="9268"/>
    <cellStyle name="Примечание 2 3 3 8 2 5 2" xfId="18192"/>
    <cellStyle name="Примечание 2 3 3 8 2 6" xfId="11746"/>
    <cellStyle name="Примечание 2 3 3 8 2 7" xfId="10486"/>
    <cellStyle name="Примечание 2 3 3 8 3" xfId="4902"/>
    <cellStyle name="Примечание 2 3 3 8 3 2" xfId="13830"/>
    <cellStyle name="Примечание 2 3 3 8 4" xfId="5115"/>
    <cellStyle name="Примечание 2 3 3 8 4 2" xfId="14042"/>
    <cellStyle name="Примечание 2 3 3 8 5" xfId="6730"/>
    <cellStyle name="Примечание 2 3 3 8 5 2" xfId="15654"/>
    <cellStyle name="Примечание 2 3 3 8 6" xfId="8408"/>
    <cellStyle name="Примечание 2 3 3 8 6 2" xfId="17332"/>
    <cellStyle name="Примечание 2 3 3 8 7" xfId="10876"/>
    <cellStyle name="Примечание 2 3 3 8 8" xfId="19531"/>
    <cellStyle name="Примечание 2 3 3 9" xfId="1855"/>
    <cellStyle name="Примечание 2 3 3 9 2" xfId="2731"/>
    <cellStyle name="Примечание 2 3 3 9 2 2" xfId="3614"/>
    <cellStyle name="Примечание 2 3 3 9 2 2 2" xfId="12556"/>
    <cellStyle name="Примечание 2 3 3 9 2 3" xfId="5843"/>
    <cellStyle name="Примечание 2 3 3 9 2 3 2" xfId="14767"/>
    <cellStyle name="Примечание 2 3 3 9 2 4" xfId="7521"/>
    <cellStyle name="Примечание 2 3 3 9 2 4 2" xfId="16445"/>
    <cellStyle name="Примечание 2 3 3 9 2 5" xfId="9198"/>
    <cellStyle name="Примечание 2 3 3 9 2 5 2" xfId="18122"/>
    <cellStyle name="Примечание 2 3 3 9 2 6" xfId="11676"/>
    <cellStyle name="Примечание 2 3 3 9 2 7" xfId="242"/>
    <cellStyle name="Примечание 2 3 3 9 3" xfId="3389"/>
    <cellStyle name="Примечание 2 3 3 9 3 2" xfId="12333"/>
    <cellStyle name="Примечание 2 3 3 9 4" xfId="4928"/>
    <cellStyle name="Примечание 2 3 3 9 4 2" xfId="13856"/>
    <cellStyle name="Примечание 2 3 3 9 5" xfId="6660"/>
    <cellStyle name="Примечание 2 3 3 9 5 2" xfId="15584"/>
    <cellStyle name="Примечание 2 3 3 9 6" xfId="8338"/>
    <cellStyle name="Примечание 2 3 3 9 6 2" xfId="17262"/>
    <cellStyle name="Примечание 2 3 3 9 7" xfId="10806"/>
    <cellStyle name="Примечание 2 3 3 9 8" xfId="19096"/>
    <cellStyle name="Примечание 2 4" xfId="706"/>
    <cellStyle name="Примечание 2 4 2" xfId="1250"/>
    <cellStyle name="Примечание 2 4 2 10" xfId="2009"/>
    <cellStyle name="Примечание 2 4 2 10 2" xfId="2885"/>
    <cellStyle name="Примечание 2 4 2 10 2 2" xfId="4511"/>
    <cellStyle name="Примечание 2 4 2 10 2 2 2" xfId="13446"/>
    <cellStyle name="Примечание 2 4 2 10 2 3" xfId="5997"/>
    <cellStyle name="Примечание 2 4 2 10 2 3 2" xfId="14921"/>
    <cellStyle name="Примечание 2 4 2 10 2 4" xfId="7675"/>
    <cellStyle name="Примечание 2 4 2 10 2 4 2" xfId="16599"/>
    <cellStyle name="Примечание 2 4 2 10 2 5" xfId="9352"/>
    <cellStyle name="Примечание 2 4 2 10 2 5 2" xfId="18276"/>
    <cellStyle name="Примечание 2 4 2 10 2 6" xfId="11830"/>
    <cellStyle name="Примечание 2 4 2 10 2 7" xfId="10088"/>
    <cellStyle name="Примечание 2 4 2 10 3" xfId="4218"/>
    <cellStyle name="Примечание 2 4 2 10 3 2" xfId="13157"/>
    <cellStyle name="Примечание 2 4 2 10 4" xfId="4465"/>
    <cellStyle name="Примечание 2 4 2 10 4 2" xfId="13402"/>
    <cellStyle name="Примечание 2 4 2 10 5" xfId="6814"/>
    <cellStyle name="Примечание 2 4 2 10 5 2" xfId="15738"/>
    <cellStyle name="Примечание 2 4 2 10 6" xfId="8492"/>
    <cellStyle name="Примечание 2 4 2 10 6 2" xfId="17416"/>
    <cellStyle name="Примечание 2 4 2 10 7" xfId="10960"/>
    <cellStyle name="Примечание 2 4 2 10 8" xfId="19032"/>
    <cellStyle name="Примечание 2 4 2 11" xfId="2050"/>
    <cellStyle name="Примечание 2 4 2 11 2" xfId="2926"/>
    <cellStyle name="Примечание 2 4 2 11 2 2" xfId="4500"/>
    <cellStyle name="Примечание 2 4 2 11 2 2 2" xfId="13436"/>
    <cellStyle name="Примечание 2 4 2 11 2 3" xfId="6038"/>
    <cellStyle name="Примечание 2 4 2 11 2 3 2" xfId="14962"/>
    <cellStyle name="Примечание 2 4 2 11 2 4" xfId="7716"/>
    <cellStyle name="Примечание 2 4 2 11 2 4 2" xfId="16640"/>
    <cellStyle name="Примечание 2 4 2 11 2 5" xfId="9393"/>
    <cellStyle name="Примечание 2 4 2 11 2 5 2" xfId="18317"/>
    <cellStyle name="Примечание 2 4 2 11 2 6" xfId="11871"/>
    <cellStyle name="Примечание 2 4 2 11 2 7" xfId="12867"/>
    <cellStyle name="Примечание 2 4 2 11 3" xfId="4114"/>
    <cellStyle name="Примечание 2 4 2 11 3 2" xfId="13054"/>
    <cellStyle name="Примечание 2 4 2 11 4" xfId="3828"/>
    <cellStyle name="Примечание 2 4 2 11 4 2" xfId="12768"/>
    <cellStyle name="Примечание 2 4 2 11 5" xfId="6855"/>
    <cellStyle name="Примечание 2 4 2 11 5 2" xfId="15779"/>
    <cellStyle name="Примечание 2 4 2 11 6" xfId="8533"/>
    <cellStyle name="Примечание 2 4 2 11 6 2" xfId="17457"/>
    <cellStyle name="Примечание 2 4 2 11 7" xfId="11001"/>
    <cellStyle name="Примечание 2 4 2 11 8" xfId="19533"/>
    <cellStyle name="Примечание 2 4 2 12" xfId="2392"/>
    <cellStyle name="Примечание 2 4 2 12 2" xfId="3252"/>
    <cellStyle name="Примечание 2 4 2 12 2 2" xfId="4156"/>
    <cellStyle name="Примечание 2 4 2 12 2 2 2" xfId="13095"/>
    <cellStyle name="Примечание 2 4 2 12 2 3" xfId="6364"/>
    <cellStyle name="Примечание 2 4 2 12 2 3 2" xfId="15288"/>
    <cellStyle name="Примечание 2 4 2 12 2 4" xfId="8042"/>
    <cellStyle name="Примечание 2 4 2 12 2 4 2" xfId="16966"/>
    <cellStyle name="Примечание 2 4 2 12 2 5" xfId="9719"/>
    <cellStyle name="Примечание 2 4 2 12 2 5 2" xfId="18643"/>
    <cellStyle name="Примечание 2 4 2 12 2 6" xfId="12197"/>
    <cellStyle name="Примечание 2 4 2 12 2 7" xfId="9966"/>
    <cellStyle name="Примечание 2 4 2 12 3" xfId="4217"/>
    <cellStyle name="Примечание 2 4 2 12 3 2" xfId="13156"/>
    <cellStyle name="Примечание 2 4 2 12 4" xfId="5504"/>
    <cellStyle name="Примечание 2 4 2 12 4 2" xfId="14428"/>
    <cellStyle name="Примечание 2 4 2 12 5" xfId="7182"/>
    <cellStyle name="Примечание 2 4 2 12 5 2" xfId="16106"/>
    <cellStyle name="Примечание 2 4 2 12 6" xfId="8859"/>
    <cellStyle name="Примечание 2 4 2 12 6 2" xfId="17783"/>
    <cellStyle name="Примечание 2 4 2 12 7" xfId="11337"/>
    <cellStyle name="Примечание 2 4 2 12 8" xfId="10422"/>
    <cellStyle name="Примечание 2 4 2 13" xfId="2323"/>
    <cellStyle name="Примечание 2 4 2 13 2" xfId="3194"/>
    <cellStyle name="Примечание 2 4 2 13 2 2" xfId="3933"/>
    <cellStyle name="Примечание 2 4 2 13 2 2 2" xfId="12873"/>
    <cellStyle name="Примечание 2 4 2 13 2 3" xfId="6306"/>
    <cellStyle name="Примечание 2 4 2 13 2 3 2" xfId="15230"/>
    <cellStyle name="Примечание 2 4 2 13 2 4" xfId="7984"/>
    <cellStyle name="Примечание 2 4 2 13 2 4 2" xfId="16908"/>
    <cellStyle name="Примечание 2 4 2 13 2 5" xfId="9661"/>
    <cellStyle name="Примечание 2 4 2 13 2 5 2" xfId="18585"/>
    <cellStyle name="Примечание 2 4 2 13 2 6" xfId="12139"/>
    <cellStyle name="Примечание 2 4 2 13 2 7" xfId="10352"/>
    <cellStyle name="Примечание 2 4 2 13 3" xfId="4513"/>
    <cellStyle name="Примечание 2 4 2 13 3 2" xfId="13448"/>
    <cellStyle name="Примечание 2 4 2 13 4" xfId="5445"/>
    <cellStyle name="Примечание 2 4 2 13 4 2" xfId="14369"/>
    <cellStyle name="Примечание 2 4 2 13 5" xfId="7123"/>
    <cellStyle name="Примечание 2 4 2 13 5 2" xfId="16047"/>
    <cellStyle name="Примечание 2 4 2 13 6" xfId="8801"/>
    <cellStyle name="Примечание 2 4 2 13 6 2" xfId="17725"/>
    <cellStyle name="Примечание 2 4 2 13 7" xfId="11274"/>
    <cellStyle name="Примечание 2 4 2 13 8" xfId="19136"/>
    <cellStyle name="Примечание 2 4 2 14" xfId="2484"/>
    <cellStyle name="Примечание 2 4 2 14 2" xfId="3315"/>
    <cellStyle name="Примечание 2 4 2 14 2 2" xfId="5193"/>
    <cellStyle name="Примечание 2 4 2 14 2 2 2" xfId="14117"/>
    <cellStyle name="Примечание 2 4 2 14 2 3" xfId="6427"/>
    <cellStyle name="Примечание 2 4 2 14 2 3 2" xfId="15351"/>
    <cellStyle name="Примечание 2 4 2 14 2 4" xfId="8105"/>
    <cellStyle name="Примечание 2 4 2 14 2 4 2" xfId="17029"/>
    <cellStyle name="Примечание 2 4 2 14 2 5" xfId="9782"/>
    <cellStyle name="Примечание 2 4 2 14 2 5 2" xfId="18706"/>
    <cellStyle name="Примечание 2 4 2 14 2 6" xfId="12260"/>
    <cellStyle name="Примечание 2 4 2 14 2 7" xfId="19718"/>
    <cellStyle name="Примечание 2 4 2 14 3" xfId="3727"/>
    <cellStyle name="Примечание 2 4 2 14 3 2" xfId="12667"/>
    <cellStyle name="Примечание 2 4 2 14 4" xfId="5596"/>
    <cellStyle name="Примечание 2 4 2 14 4 2" xfId="14520"/>
    <cellStyle name="Примечание 2 4 2 14 5" xfId="7274"/>
    <cellStyle name="Примечание 2 4 2 14 5 2" xfId="16198"/>
    <cellStyle name="Примечание 2 4 2 14 6" xfId="8951"/>
    <cellStyle name="Примечание 2 4 2 14 6 2" xfId="17875"/>
    <cellStyle name="Примечание 2 4 2 14 7" xfId="11429"/>
    <cellStyle name="Примечание 2 4 2 14 8" xfId="19494"/>
    <cellStyle name="Примечание 2 4 2 15" xfId="2452"/>
    <cellStyle name="Примечание 2 4 2 15 2" xfId="5033"/>
    <cellStyle name="Примечание 2 4 2 15 2 2" xfId="13960"/>
    <cellStyle name="Примечание 2 4 2 15 3" xfId="5564"/>
    <cellStyle name="Примечание 2 4 2 15 3 2" xfId="14488"/>
    <cellStyle name="Примечание 2 4 2 15 4" xfId="7242"/>
    <cellStyle name="Примечание 2 4 2 15 4 2" xfId="16166"/>
    <cellStyle name="Примечание 2 4 2 15 5" xfId="8919"/>
    <cellStyle name="Примечание 2 4 2 15 5 2" xfId="17843"/>
    <cellStyle name="Примечание 2 4 2 15 6" xfId="11397"/>
    <cellStyle name="Примечание 2 4 2 15 7" xfId="19592"/>
    <cellStyle name="Примечание 2 4 2 16" xfId="3358"/>
    <cellStyle name="Примечание 2 4 2 16 2" xfId="12303"/>
    <cellStyle name="Примечание 2 4 2 17" xfId="4299"/>
    <cellStyle name="Примечание 2 4 2 17 2" xfId="13238"/>
    <cellStyle name="Примечание 2 4 2 18" xfId="4950"/>
    <cellStyle name="Примечание 2 4 2 18 2" xfId="13878"/>
    <cellStyle name="Примечание 2 4 2 19" xfId="4240"/>
    <cellStyle name="Примечание 2 4 2 19 2" xfId="13179"/>
    <cellStyle name="Примечание 2 4 2 2" xfId="1759"/>
    <cellStyle name="Примечание 2 4 2 2 10" xfId="10710"/>
    <cellStyle name="Примечание 2 4 2 2 11" xfId="19332"/>
    <cellStyle name="Примечание 2 4 2 2 2" xfId="2124"/>
    <cellStyle name="Примечание 2 4 2 2 2 2" xfId="3000"/>
    <cellStyle name="Примечание 2 4 2 2 2 2 2" xfId="4169"/>
    <cellStyle name="Примечание 2 4 2 2 2 2 2 2" xfId="13108"/>
    <cellStyle name="Примечание 2 4 2 2 2 2 3" xfId="6112"/>
    <cellStyle name="Примечание 2 4 2 2 2 2 3 2" xfId="15036"/>
    <cellStyle name="Примечание 2 4 2 2 2 2 4" xfId="7790"/>
    <cellStyle name="Примечание 2 4 2 2 2 2 4 2" xfId="16714"/>
    <cellStyle name="Примечание 2 4 2 2 2 2 5" xfId="9467"/>
    <cellStyle name="Примечание 2 4 2 2 2 2 5 2" xfId="18391"/>
    <cellStyle name="Примечание 2 4 2 2 2 2 6" xfId="11945"/>
    <cellStyle name="Примечание 2 4 2 2 2 2 7" xfId="10001"/>
    <cellStyle name="Примечание 2 4 2 2 2 3" xfId="4864"/>
    <cellStyle name="Примечание 2 4 2 2 2 3 2" xfId="13792"/>
    <cellStyle name="Примечание 2 4 2 2 2 4" xfId="5250"/>
    <cellStyle name="Примечание 2 4 2 2 2 4 2" xfId="14174"/>
    <cellStyle name="Примечание 2 4 2 2 2 5" xfId="6929"/>
    <cellStyle name="Примечание 2 4 2 2 2 5 2" xfId="15853"/>
    <cellStyle name="Примечание 2 4 2 2 2 6" xfId="8607"/>
    <cellStyle name="Примечание 2 4 2 2 2 6 2" xfId="17531"/>
    <cellStyle name="Примечание 2 4 2 2 2 7" xfId="11075"/>
    <cellStyle name="Примечание 2 4 2 2 2 8" xfId="19163"/>
    <cellStyle name="Примечание 2 4 2 2 3" xfId="2210"/>
    <cellStyle name="Примечание 2 4 2 2 3 2" xfId="3086"/>
    <cellStyle name="Примечание 2 4 2 2 3 2 2" xfId="3708"/>
    <cellStyle name="Примечание 2 4 2 2 3 2 2 2" xfId="12648"/>
    <cellStyle name="Примечание 2 4 2 2 3 2 3" xfId="6198"/>
    <cellStyle name="Примечание 2 4 2 2 3 2 3 2" xfId="15122"/>
    <cellStyle name="Примечание 2 4 2 2 3 2 4" xfId="7876"/>
    <cellStyle name="Примечание 2 4 2 2 3 2 4 2" xfId="16800"/>
    <cellStyle name="Примечание 2 4 2 2 3 2 5" xfId="9553"/>
    <cellStyle name="Примечание 2 4 2 2 3 2 5 2" xfId="18477"/>
    <cellStyle name="Примечание 2 4 2 2 3 2 6" xfId="12031"/>
    <cellStyle name="Примечание 2 4 2 2 3 2 7" xfId="9944"/>
    <cellStyle name="Примечание 2 4 2 2 3 3" xfId="4566"/>
    <cellStyle name="Примечание 2 4 2 2 3 3 2" xfId="13501"/>
    <cellStyle name="Примечание 2 4 2 2 3 4" xfId="5336"/>
    <cellStyle name="Примечание 2 4 2 2 3 4 2" xfId="14260"/>
    <cellStyle name="Примечание 2 4 2 2 3 5" xfId="7015"/>
    <cellStyle name="Примечание 2 4 2 2 3 5 2" xfId="15939"/>
    <cellStyle name="Примечание 2 4 2 2 3 6" xfId="8693"/>
    <cellStyle name="Примечание 2 4 2 2 3 6 2" xfId="17617"/>
    <cellStyle name="Примечание 2 4 2 2 3 7" xfId="11161"/>
    <cellStyle name="Примечание 2 4 2 2 3 8" xfId="19380"/>
    <cellStyle name="Примечание 2 4 2 2 4" xfId="2296"/>
    <cellStyle name="Примечание 2 4 2 2 4 2" xfId="3172"/>
    <cellStyle name="Примечание 2 4 2 2 4 2 2" xfId="3643"/>
    <cellStyle name="Примечание 2 4 2 2 4 2 2 2" xfId="12584"/>
    <cellStyle name="Примечание 2 4 2 2 4 2 3" xfId="6284"/>
    <cellStyle name="Примечание 2 4 2 2 4 2 3 2" xfId="15208"/>
    <cellStyle name="Примечание 2 4 2 2 4 2 4" xfId="7962"/>
    <cellStyle name="Примечание 2 4 2 2 4 2 4 2" xfId="16886"/>
    <cellStyle name="Примечание 2 4 2 2 4 2 5" xfId="9639"/>
    <cellStyle name="Примечание 2 4 2 2 4 2 5 2" xfId="18563"/>
    <cellStyle name="Примечание 2 4 2 2 4 2 6" xfId="12117"/>
    <cellStyle name="Примечание 2 4 2 2 4 2 7" xfId="13946"/>
    <cellStyle name="Примечание 2 4 2 2 4 3" xfId="3569"/>
    <cellStyle name="Примечание 2 4 2 2 4 3 2" xfId="12511"/>
    <cellStyle name="Примечание 2 4 2 2 4 4" xfId="5422"/>
    <cellStyle name="Примечание 2 4 2 2 4 4 2" xfId="14346"/>
    <cellStyle name="Примечание 2 4 2 2 4 5" xfId="7101"/>
    <cellStyle name="Примечание 2 4 2 2 4 5 2" xfId="16025"/>
    <cellStyle name="Примечание 2 4 2 2 4 6" xfId="8779"/>
    <cellStyle name="Примечание 2 4 2 2 4 6 2" xfId="17703"/>
    <cellStyle name="Примечание 2 4 2 2 4 7" xfId="11247"/>
    <cellStyle name="Примечание 2 4 2 2 4 8" xfId="19482"/>
    <cellStyle name="Примечание 2 4 2 2 5" xfId="2635"/>
    <cellStyle name="Примечание 2 4 2 2 5 2" xfId="3880"/>
    <cellStyle name="Примечание 2 4 2 2 5 2 2" xfId="12820"/>
    <cellStyle name="Примечание 2 4 2 2 5 3" xfId="5747"/>
    <cellStyle name="Примечание 2 4 2 2 5 3 2" xfId="14671"/>
    <cellStyle name="Примечание 2 4 2 2 5 4" xfId="7425"/>
    <cellStyle name="Примечание 2 4 2 2 5 4 2" xfId="16349"/>
    <cellStyle name="Примечание 2 4 2 2 5 5" xfId="9102"/>
    <cellStyle name="Примечание 2 4 2 2 5 5 2" xfId="18026"/>
    <cellStyle name="Примечание 2 4 2 2 5 6" xfId="11580"/>
    <cellStyle name="Примечание 2 4 2 2 5 7" xfId="9847"/>
    <cellStyle name="Примечание 2 4 2 2 6" xfId="4366"/>
    <cellStyle name="Примечание 2 4 2 2 6 2" xfId="13305"/>
    <cellStyle name="Примечание 2 4 2 2 7" xfId="4161"/>
    <cellStyle name="Примечание 2 4 2 2 7 2" xfId="13100"/>
    <cellStyle name="Примечание 2 4 2 2 8" xfId="6564"/>
    <cellStyle name="Примечание 2 4 2 2 8 2" xfId="15488"/>
    <cellStyle name="Примечание 2 4 2 2 9" xfId="8242"/>
    <cellStyle name="Примечание 2 4 2 2 9 2" xfId="17166"/>
    <cellStyle name="Примечание 2 4 2 20" xfId="9825"/>
    <cellStyle name="Примечание 2 4 2 20 2" xfId="18749"/>
    <cellStyle name="Примечание 2 4 2 21" xfId="10396"/>
    <cellStyle name="Примечание 2 4 2 22" xfId="19224"/>
    <cellStyle name="Примечание 2 4 2 3" xfId="1746"/>
    <cellStyle name="Примечание 2 4 2 3 10" xfId="10697"/>
    <cellStyle name="Примечание 2 4 2 3 11" xfId="19218"/>
    <cellStyle name="Примечание 2 4 2 3 2" xfId="2074"/>
    <cellStyle name="Примечание 2 4 2 3 2 2" xfId="2950"/>
    <cellStyle name="Примечание 2 4 2 3 2 2 2" xfId="4421"/>
    <cellStyle name="Примечание 2 4 2 3 2 2 2 2" xfId="13359"/>
    <cellStyle name="Примечание 2 4 2 3 2 2 3" xfId="6062"/>
    <cellStyle name="Примечание 2 4 2 3 2 2 3 2" xfId="14986"/>
    <cellStyle name="Примечание 2 4 2 3 2 2 4" xfId="7740"/>
    <cellStyle name="Примечание 2 4 2 3 2 2 4 2" xfId="16664"/>
    <cellStyle name="Примечание 2 4 2 3 2 2 5" xfId="9417"/>
    <cellStyle name="Примечание 2 4 2 3 2 2 5 2" xfId="18341"/>
    <cellStyle name="Примечание 2 4 2 3 2 2 6" xfId="11895"/>
    <cellStyle name="Примечание 2 4 2 3 2 2 7" xfId="10070"/>
    <cellStyle name="Примечание 2 4 2 3 2 3" xfId="3837"/>
    <cellStyle name="Примечание 2 4 2 3 2 3 2" xfId="12777"/>
    <cellStyle name="Примечание 2 4 2 3 2 4" xfId="5200"/>
    <cellStyle name="Примечание 2 4 2 3 2 4 2" xfId="14124"/>
    <cellStyle name="Примечание 2 4 2 3 2 5" xfId="6879"/>
    <cellStyle name="Примечание 2 4 2 3 2 5 2" xfId="15803"/>
    <cellStyle name="Примечание 2 4 2 3 2 6" xfId="8557"/>
    <cellStyle name="Примечание 2 4 2 3 2 6 2" xfId="17481"/>
    <cellStyle name="Примечание 2 4 2 3 2 7" xfId="11025"/>
    <cellStyle name="Примечание 2 4 2 3 2 8" xfId="19626"/>
    <cellStyle name="Примечание 2 4 2 3 3" xfId="2160"/>
    <cellStyle name="Примечание 2 4 2 3 3 2" xfId="3036"/>
    <cellStyle name="Примечание 2 4 2 3 3 2 2" xfId="5093"/>
    <cellStyle name="Примечание 2 4 2 3 3 2 2 2" xfId="14020"/>
    <cellStyle name="Примечание 2 4 2 3 3 2 3" xfId="6148"/>
    <cellStyle name="Примечание 2 4 2 3 3 2 3 2" xfId="15072"/>
    <cellStyle name="Примечание 2 4 2 3 3 2 4" xfId="7826"/>
    <cellStyle name="Примечание 2 4 2 3 3 2 4 2" xfId="16750"/>
    <cellStyle name="Примечание 2 4 2 3 3 2 5" xfId="9503"/>
    <cellStyle name="Примечание 2 4 2 3 3 2 5 2" xfId="18427"/>
    <cellStyle name="Примечание 2 4 2 3 3 2 6" xfId="11981"/>
    <cellStyle name="Примечание 2 4 2 3 3 2 7" xfId="10500"/>
    <cellStyle name="Примечание 2 4 2 3 3 3" xfId="4763"/>
    <cellStyle name="Примечание 2 4 2 3 3 3 2" xfId="13694"/>
    <cellStyle name="Примечание 2 4 2 3 3 4" xfId="5286"/>
    <cellStyle name="Примечание 2 4 2 3 3 4 2" xfId="14210"/>
    <cellStyle name="Примечание 2 4 2 3 3 5" xfId="6965"/>
    <cellStyle name="Примечание 2 4 2 3 3 5 2" xfId="15889"/>
    <cellStyle name="Примечание 2 4 2 3 3 6" xfId="8643"/>
    <cellStyle name="Примечание 2 4 2 3 3 6 2" xfId="17567"/>
    <cellStyle name="Примечание 2 4 2 3 3 7" xfId="11111"/>
    <cellStyle name="Примечание 2 4 2 3 3 8" xfId="19547"/>
    <cellStyle name="Примечание 2 4 2 3 4" xfId="2246"/>
    <cellStyle name="Примечание 2 4 2 3 4 2" xfId="3122"/>
    <cellStyle name="Примечание 2 4 2 3 4 2 2" xfId="4258"/>
    <cellStyle name="Примечание 2 4 2 3 4 2 2 2" xfId="13197"/>
    <cellStyle name="Примечание 2 4 2 3 4 2 3" xfId="6234"/>
    <cellStyle name="Примечание 2 4 2 3 4 2 3 2" xfId="15158"/>
    <cellStyle name="Примечание 2 4 2 3 4 2 4" xfId="7912"/>
    <cellStyle name="Примечание 2 4 2 3 4 2 4 2" xfId="16836"/>
    <cellStyle name="Примечание 2 4 2 3 4 2 5" xfId="9589"/>
    <cellStyle name="Примечание 2 4 2 3 4 2 5 2" xfId="18513"/>
    <cellStyle name="Примечание 2 4 2 3 4 2 6" xfId="12067"/>
    <cellStyle name="Примечание 2 4 2 3 4 2 7" xfId="249"/>
    <cellStyle name="Примечание 2 4 2 3 4 3" xfId="3899"/>
    <cellStyle name="Примечание 2 4 2 3 4 3 2" xfId="12839"/>
    <cellStyle name="Примечание 2 4 2 3 4 4" xfId="5372"/>
    <cellStyle name="Примечание 2 4 2 3 4 4 2" xfId="14296"/>
    <cellStyle name="Примечание 2 4 2 3 4 5" xfId="7051"/>
    <cellStyle name="Примечание 2 4 2 3 4 5 2" xfId="15975"/>
    <cellStyle name="Примечание 2 4 2 3 4 6" xfId="8729"/>
    <cellStyle name="Примечание 2 4 2 3 4 6 2" xfId="17653"/>
    <cellStyle name="Примечание 2 4 2 3 4 7" xfId="11197"/>
    <cellStyle name="Примечание 2 4 2 3 4 8" xfId="10350"/>
    <cellStyle name="Примечание 2 4 2 3 5" xfId="2622"/>
    <cellStyle name="Примечание 2 4 2 3 5 2" xfId="3483"/>
    <cellStyle name="Примечание 2 4 2 3 5 2 2" xfId="12427"/>
    <cellStyle name="Примечание 2 4 2 3 5 3" xfId="5734"/>
    <cellStyle name="Примечание 2 4 2 3 5 3 2" xfId="14658"/>
    <cellStyle name="Примечание 2 4 2 3 5 4" xfId="7412"/>
    <cellStyle name="Примечание 2 4 2 3 5 4 2" xfId="16336"/>
    <cellStyle name="Примечание 2 4 2 3 5 5" xfId="9089"/>
    <cellStyle name="Примечание 2 4 2 3 5 5 2" xfId="18013"/>
    <cellStyle name="Примечание 2 4 2 3 5 6" xfId="11567"/>
    <cellStyle name="Примечание 2 4 2 3 5 7" xfId="10388"/>
    <cellStyle name="Примечание 2 4 2 3 6" xfId="4556"/>
    <cellStyle name="Примечание 2 4 2 3 6 2" xfId="13491"/>
    <cellStyle name="Примечание 2 4 2 3 7" xfId="4102"/>
    <cellStyle name="Примечание 2 4 2 3 7 2" xfId="13042"/>
    <cellStyle name="Примечание 2 4 2 3 8" xfId="6551"/>
    <cellStyle name="Примечание 2 4 2 3 8 2" xfId="15475"/>
    <cellStyle name="Примечание 2 4 2 3 9" xfId="8229"/>
    <cellStyle name="Примечание 2 4 2 3 9 2" xfId="17153"/>
    <cellStyle name="Примечание 2 4 2 4" xfId="1735"/>
    <cellStyle name="Примечание 2 4 2 4 2" xfId="2611"/>
    <cellStyle name="Примечание 2 4 2 4 2 2" xfId="4951"/>
    <cellStyle name="Примечание 2 4 2 4 2 2 2" xfId="13879"/>
    <cellStyle name="Примечание 2 4 2 4 2 3" xfId="5723"/>
    <cellStyle name="Примечание 2 4 2 4 2 3 2" xfId="14647"/>
    <cellStyle name="Примечание 2 4 2 4 2 4" xfId="7401"/>
    <cellStyle name="Примечание 2 4 2 4 2 4 2" xfId="16325"/>
    <cellStyle name="Примечание 2 4 2 4 2 5" xfId="9078"/>
    <cellStyle name="Примечание 2 4 2 4 2 5 2" xfId="18002"/>
    <cellStyle name="Примечание 2 4 2 4 2 6" xfId="11556"/>
    <cellStyle name="Примечание 2 4 2 4 2 7" xfId="18754"/>
    <cellStyle name="Примечание 2 4 2 4 3" xfId="4806"/>
    <cellStyle name="Примечание 2 4 2 4 3 2" xfId="13736"/>
    <cellStyle name="Примечание 2 4 2 4 4" xfId="3739"/>
    <cellStyle name="Примечание 2 4 2 4 4 2" xfId="12679"/>
    <cellStyle name="Примечание 2 4 2 4 5" xfId="6540"/>
    <cellStyle name="Примечание 2 4 2 4 5 2" xfId="15464"/>
    <cellStyle name="Примечание 2 4 2 4 6" xfId="8218"/>
    <cellStyle name="Примечание 2 4 2 4 6 2" xfId="17142"/>
    <cellStyle name="Примечание 2 4 2 4 7" xfId="10686"/>
    <cellStyle name="Примечание 2 4 2 4 8" xfId="19578"/>
    <cellStyle name="Примечание 2 4 2 5" xfId="1705"/>
    <cellStyle name="Примечание 2 4 2 5 2" xfId="2581"/>
    <cellStyle name="Примечание 2 4 2 5 2 2" xfId="4491"/>
    <cellStyle name="Примечание 2 4 2 5 2 2 2" xfId="13427"/>
    <cellStyle name="Примечание 2 4 2 5 2 3" xfId="5693"/>
    <cellStyle name="Примечание 2 4 2 5 2 3 2" xfId="14617"/>
    <cellStyle name="Примечание 2 4 2 5 2 4" xfId="7371"/>
    <cellStyle name="Примечание 2 4 2 5 2 4 2" xfId="16295"/>
    <cellStyle name="Примечание 2 4 2 5 2 5" xfId="9048"/>
    <cellStyle name="Примечание 2 4 2 5 2 5 2" xfId="17972"/>
    <cellStyle name="Примечание 2 4 2 5 2 6" xfId="11526"/>
    <cellStyle name="Примечание 2 4 2 5 2 7" xfId="10020"/>
    <cellStyle name="Примечание 2 4 2 5 3" xfId="4472"/>
    <cellStyle name="Примечание 2 4 2 5 3 2" xfId="13409"/>
    <cellStyle name="Примечание 2 4 2 5 4" xfId="4270"/>
    <cellStyle name="Примечание 2 4 2 5 4 2" xfId="13209"/>
    <cellStyle name="Примечание 2 4 2 5 5" xfId="6510"/>
    <cellStyle name="Примечание 2 4 2 5 5 2" xfId="15434"/>
    <cellStyle name="Примечание 2 4 2 5 6" xfId="8188"/>
    <cellStyle name="Примечание 2 4 2 5 6 2" xfId="17112"/>
    <cellStyle name="Примечание 2 4 2 5 7" xfId="10656"/>
    <cellStyle name="Примечание 2 4 2 5 8" xfId="19219"/>
    <cellStyle name="Примечание 2 4 2 6" xfId="1860"/>
    <cellStyle name="Примечание 2 4 2 6 2" xfId="2736"/>
    <cellStyle name="Примечание 2 4 2 6 2 2" xfId="4564"/>
    <cellStyle name="Примечание 2 4 2 6 2 2 2" xfId="13499"/>
    <cellStyle name="Примечание 2 4 2 6 2 3" xfId="5848"/>
    <cellStyle name="Примечание 2 4 2 6 2 3 2" xfId="14772"/>
    <cellStyle name="Примечание 2 4 2 6 2 4" xfId="7526"/>
    <cellStyle name="Примечание 2 4 2 6 2 4 2" xfId="16450"/>
    <cellStyle name="Примечание 2 4 2 6 2 5" xfId="9203"/>
    <cellStyle name="Примечание 2 4 2 6 2 5 2" xfId="18127"/>
    <cellStyle name="Примечание 2 4 2 6 2 6" xfId="11681"/>
    <cellStyle name="Примечание 2 4 2 6 2 7" xfId="9894"/>
    <cellStyle name="Примечание 2 4 2 6 3" xfId="3943"/>
    <cellStyle name="Примечание 2 4 2 6 3 2" xfId="12883"/>
    <cellStyle name="Примечание 2 4 2 6 4" xfId="3958"/>
    <cellStyle name="Примечание 2 4 2 6 4 2" xfId="12898"/>
    <cellStyle name="Примечание 2 4 2 6 5" xfId="6665"/>
    <cellStyle name="Примечание 2 4 2 6 5 2" xfId="15589"/>
    <cellStyle name="Примечание 2 4 2 6 6" xfId="8343"/>
    <cellStyle name="Примечание 2 4 2 6 6 2" xfId="17267"/>
    <cellStyle name="Примечание 2 4 2 6 7" xfId="10811"/>
    <cellStyle name="Примечание 2 4 2 6 8" xfId="18998"/>
    <cellStyle name="Примечание 2 4 2 7" xfId="1854"/>
    <cellStyle name="Примечание 2 4 2 7 2" xfId="2730"/>
    <cellStyle name="Примечание 2 4 2 7 2 2" xfId="3953"/>
    <cellStyle name="Примечание 2 4 2 7 2 2 2" xfId="12893"/>
    <cellStyle name="Примечание 2 4 2 7 2 3" xfId="5842"/>
    <cellStyle name="Примечание 2 4 2 7 2 3 2" xfId="14766"/>
    <cellStyle name="Примечание 2 4 2 7 2 4" xfId="7520"/>
    <cellStyle name="Примечание 2 4 2 7 2 4 2" xfId="16444"/>
    <cellStyle name="Примечание 2 4 2 7 2 5" xfId="9197"/>
    <cellStyle name="Примечание 2 4 2 7 2 5 2" xfId="18121"/>
    <cellStyle name="Примечание 2 4 2 7 2 6" xfId="11675"/>
    <cellStyle name="Примечание 2 4 2 7 2 7" xfId="10181"/>
    <cellStyle name="Примечание 2 4 2 7 3" xfId="4248"/>
    <cellStyle name="Примечание 2 4 2 7 3 2" xfId="13187"/>
    <cellStyle name="Примечание 2 4 2 7 4" xfId="4492"/>
    <cellStyle name="Примечание 2 4 2 7 4 2" xfId="13428"/>
    <cellStyle name="Примечание 2 4 2 7 5" xfId="6659"/>
    <cellStyle name="Примечание 2 4 2 7 5 2" xfId="15583"/>
    <cellStyle name="Примечание 2 4 2 7 6" xfId="8337"/>
    <cellStyle name="Примечание 2 4 2 7 6 2" xfId="17261"/>
    <cellStyle name="Примечание 2 4 2 7 7" xfId="10805"/>
    <cellStyle name="Примечание 2 4 2 7 8" xfId="19550"/>
    <cellStyle name="Примечание 2 4 2 8" xfId="1851"/>
    <cellStyle name="Примечание 2 4 2 8 2" xfId="2727"/>
    <cellStyle name="Примечание 2 4 2 8 2 2" xfId="3859"/>
    <cellStyle name="Примечание 2 4 2 8 2 2 2" xfId="12799"/>
    <cellStyle name="Примечание 2 4 2 8 2 3" xfId="5839"/>
    <cellStyle name="Примечание 2 4 2 8 2 3 2" xfId="14763"/>
    <cellStyle name="Примечание 2 4 2 8 2 4" xfId="7517"/>
    <cellStyle name="Примечание 2 4 2 8 2 4 2" xfId="16441"/>
    <cellStyle name="Примечание 2 4 2 8 2 5" xfId="9194"/>
    <cellStyle name="Примечание 2 4 2 8 2 5 2" xfId="18118"/>
    <cellStyle name="Примечание 2 4 2 8 2 6" xfId="11672"/>
    <cellStyle name="Примечание 2 4 2 8 2 7" xfId="19189"/>
    <cellStyle name="Примечание 2 4 2 8 3" xfId="3646"/>
    <cellStyle name="Примечание 2 4 2 8 3 2" xfId="12587"/>
    <cellStyle name="Примечание 2 4 2 8 4" xfId="3831"/>
    <cellStyle name="Примечание 2 4 2 8 4 2" xfId="12771"/>
    <cellStyle name="Примечание 2 4 2 8 5" xfId="6656"/>
    <cellStyle name="Примечание 2 4 2 8 5 2" xfId="15580"/>
    <cellStyle name="Примечание 2 4 2 8 6" xfId="8334"/>
    <cellStyle name="Примечание 2 4 2 8 6 2" xfId="17258"/>
    <cellStyle name="Примечание 2 4 2 8 7" xfId="10802"/>
    <cellStyle name="Примечание 2 4 2 8 8" xfId="19294"/>
    <cellStyle name="Примечание 2 4 2 9" xfId="1963"/>
    <cellStyle name="Примечание 2 4 2 9 2" xfId="2839"/>
    <cellStyle name="Примечание 2 4 2 9 2 2" xfId="3729"/>
    <cellStyle name="Примечание 2 4 2 9 2 2 2" xfId="12669"/>
    <cellStyle name="Примечание 2 4 2 9 2 3" xfId="5951"/>
    <cellStyle name="Примечание 2 4 2 9 2 3 2" xfId="14875"/>
    <cellStyle name="Примечание 2 4 2 9 2 4" xfId="7629"/>
    <cellStyle name="Примечание 2 4 2 9 2 4 2" xfId="16553"/>
    <cellStyle name="Примечание 2 4 2 9 2 5" xfId="9306"/>
    <cellStyle name="Примечание 2 4 2 9 2 5 2" xfId="18230"/>
    <cellStyle name="Примечание 2 4 2 9 2 6" xfId="11784"/>
    <cellStyle name="Примечание 2 4 2 9 2 7" xfId="9963"/>
    <cellStyle name="Примечание 2 4 2 9 3" xfId="5123"/>
    <cellStyle name="Примечание 2 4 2 9 3 2" xfId="14050"/>
    <cellStyle name="Примечание 2 4 2 9 4" xfId="4658"/>
    <cellStyle name="Примечание 2 4 2 9 4 2" xfId="13591"/>
    <cellStyle name="Примечание 2 4 2 9 5" xfId="6768"/>
    <cellStyle name="Примечание 2 4 2 9 5 2" xfId="15692"/>
    <cellStyle name="Примечание 2 4 2 9 6" xfId="8446"/>
    <cellStyle name="Примечание 2 4 2 9 6 2" xfId="17370"/>
    <cellStyle name="Примечание 2 4 2 9 7" xfId="10914"/>
    <cellStyle name="Примечание 2 4 2 9 8" xfId="19054"/>
    <cellStyle name="Примечание 2 4 3" xfId="1542"/>
    <cellStyle name="Примечание 2 5" xfId="1651"/>
    <cellStyle name="Примечание 2 5 10" xfId="10602"/>
    <cellStyle name="Примечание 2 5 11" xfId="19331"/>
    <cellStyle name="Примечание 2 5 2" xfId="2072"/>
    <cellStyle name="Примечание 2 5 2 2" xfId="2948"/>
    <cellStyle name="Примечание 2 5 2 2 2" xfId="5132"/>
    <cellStyle name="Примечание 2 5 2 2 2 2" xfId="14058"/>
    <cellStyle name="Примечание 2 5 2 2 3" xfId="6060"/>
    <cellStyle name="Примечание 2 5 2 2 3 2" xfId="14984"/>
    <cellStyle name="Примечание 2 5 2 2 4" xfId="7738"/>
    <cellStyle name="Примечание 2 5 2 2 4 2" xfId="16662"/>
    <cellStyle name="Примечание 2 5 2 2 5" xfId="9415"/>
    <cellStyle name="Примечание 2 5 2 2 5 2" xfId="18339"/>
    <cellStyle name="Примечание 2 5 2 2 6" xfId="11893"/>
    <cellStyle name="Примечание 2 5 2 2 7" xfId="10260"/>
    <cellStyle name="Примечание 2 5 2 3" xfId="3603"/>
    <cellStyle name="Примечание 2 5 2 3 2" xfId="12545"/>
    <cellStyle name="Примечание 2 5 2 4" xfId="5198"/>
    <cellStyle name="Примечание 2 5 2 4 2" xfId="14122"/>
    <cellStyle name="Примечание 2 5 2 5" xfId="6877"/>
    <cellStyle name="Примечание 2 5 2 5 2" xfId="15801"/>
    <cellStyle name="Примечание 2 5 2 6" xfId="8555"/>
    <cellStyle name="Примечание 2 5 2 6 2" xfId="17479"/>
    <cellStyle name="Примечание 2 5 2 7" xfId="11023"/>
    <cellStyle name="Примечание 2 5 2 8" xfId="18869"/>
    <cellStyle name="Примечание 2 5 3" xfId="2158"/>
    <cellStyle name="Примечание 2 5 3 2" xfId="3034"/>
    <cellStyle name="Примечание 2 5 3 2 2" xfId="5074"/>
    <cellStyle name="Примечание 2 5 3 2 2 2" xfId="14001"/>
    <cellStyle name="Примечание 2 5 3 2 3" xfId="6146"/>
    <cellStyle name="Примечание 2 5 3 2 3 2" xfId="15070"/>
    <cellStyle name="Примечание 2 5 3 2 4" xfId="7824"/>
    <cellStyle name="Примечание 2 5 3 2 4 2" xfId="16748"/>
    <cellStyle name="Примечание 2 5 3 2 5" xfId="9501"/>
    <cellStyle name="Примечание 2 5 3 2 5 2" xfId="18425"/>
    <cellStyle name="Примечание 2 5 3 2 6" xfId="11979"/>
    <cellStyle name="Примечание 2 5 3 2 7" xfId="10104"/>
    <cellStyle name="Примечание 2 5 3 3" xfId="3671"/>
    <cellStyle name="Примечание 2 5 3 3 2" xfId="12612"/>
    <cellStyle name="Примечание 2 5 3 4" xfId="5284"/>
    <cellStyle name="Примечание 2 5 3 4 2" xfId="14208"/>
    <cellStyle name="Примечание 2 5 3 5" xfId="6963"/>
    <cellStyle name="Примечание 2 5 3 5 2" xfId="15887"/>
    <cellStyle name="Примечание 2 5 3 6" xfId="8641"/>
    <cellStyle name="Примечание 2 5 3 6 2" xfId="17565"/>
    <cellStyle name="Примечание 2 5 3 7" xfId="11109"/>
    <cellStyle name="Примечание 2 5 3 8" xfId="19593"/>
    <cellStyle name="Примечание 2 5 4" xfId="2244"/>
    <cellStyle name="Примечание 2 5 4 2" xfId="3120"/>
    <cellStyle name="Примечание 2 5 4 2 2" xfId="3658"/>
    <cellStyle name="Примечание 2 5 4 2 2 2" xfId="12599"/>
    <cellStyle name="Примечание 2 5 4 2 3" xfId="6232"/>
    <cellStyle name="Примечание 2 5 4 2 3 2" xfId="15156"/>
    <cellStyle name="Примечание 2 5 4 2 4" xfId="7910"/>
    <cellStyle name="Примечание 2 5 4 2 4 2" xfId="16834"/>
    <cellStyle name="Примечание 2 5 4 2 5" xfId="9587"/>
    <cellStyle name="Примечание 2 5 4 2 5 2" xfId="18511"/>
    <cellStyle name="Примечание 2 5 4 2 6" xfId="12065"/>
    <cellStyle name="Примечание 2 5 4 2 7" xfId="10512"/>
    <cellStyle name="Примечание 2 5 4 3" xfId="4584"/>
    <cellStyle name="Примечание 2 5 4 3 2" xfId="13519"/>
    <cellStyle name="Примечание 2 5 4 4" xfId="5370"/>
    <cellStyle name="Примечание 2 5 4 4 2" xfId="14294"/>
    <cellStyle name="Примечание 2 5 4 5" xfId="7049"/>
    <cellStyle name="Примечание 2 5 4 5 2" xfId="15973"/>
    <cellStyle name="Примечание 2 5 4 6" xfId="8727"/>
    <cellStyle name="Примечание 2 5 4 6 2" xfId="17651"/>
    <cellStyle name="Примечание 2 5 4 7" xfId="11195"/>
    <cellStyle name="Примечание 2 5 4 8" xfId="19018"/>
    <cellStyle name="Примечание 2 5 5" xfId="2527"/>
    <cellStyle name="Примечание 2 5 5 2" xfId="4393"/>
    <cellStyle name="Примечание 2 5 5 2 2" xfId="13331"/>
    <cellStyle name="Примечание 2 5 5 3" xfId="5639"/>
    <cellStyle name="Примечание 2 5 5 3 2" xfId="14563"/>
    <cellStyle name="Примечание 2 5 5 4" xfId="7317"/>
    <cellStyle name="Примечание 2 5 5 4 2" xfId="16241"/>
    <cellStyle name="Примечание 2 5 5 5" xfId="8994"/>
    <cellStyle name="Примечание 2 5 5 5 2" xfId="17918"/>
    <cellStyle name="Примечание 2 5 5 6" xfId="11472"/>
    <cellStyle name="Примечание 2 5 5 7" xfId="18955"/>
    <cellStyle name="Примечание 2 5 6" xfId="5121"/>
    <cellStyle name="Примечание 2 5 6 2" xfId="14048"/>
    <cellStyle name="Примечание 2 5 7" xfId="4678"/>
    <cellStyle name="Примечание 2 5 7 2" xfId="13611"/>
    <cellStyle name="Примечание 2 5 8" xfId="6456"/>
    <cellStyle name="Примечание 2 5 8 2" xfId="15380"/>
    <cellStyle name="Примечание 2 5 9" xfId="8134"/>
    <cellStyle name="Примечание 2 5 9 2" xfId="17058"/>
    <cellStyle name="Примечание 2 6" xfId="1786"/>
    <cellStyle name="Примечание 2 6 10" xfId="10737"/>
    <cellStyle name="Примечание 2 6 11" xfId="19496"/>
    <cellStyle name="Примечание 2 6 2" xfId="2081"/>
    <cellStyle name="Примечание 2 6 2 2" xfId="2957"/>
    <cellStyle name="Примечание 2 6 2 2 2" xfId="4431"/>
    <cellStyle name="Примечание 2 6 2 2 2 2" xfId="13369"/>
    <cellStyle name="Примечание 2 6 2 2 3" xfId="6069"/>
    <cellStyle name="Примечание 2 6 2 2 3 2" xfId="14993"/>
    <cellStyle name="Примечание 2 6 2 2 4" xfId="7747"/>
    <cellStyle name="Примечание 2 6 2 2 4 2" xfId="16671"/>
    <cellStyle name="Примечание 2 6 2 2 5" xfId="9424"/>
    <cellStyle name="Примечание 2 6 2 2 5 2" xfId="18348"/>
    <cellStyle name="Примечание 2 6 2 2 6" xfId="11902"/>
    <cellStyle name="Примечание 2 6 2 2 7" xfId="10165"/>
    <cellStyle name="Примечание 2 6 2 3" xfId="3528"/>
    <cellStyle name="Примечание 2 6 2 3 2" xfId="12470"/>
    <cellStyle name="Примечание 2 6 2 4" xfId="5207"/>
    <cellStyle name="Примечание 2 6 2 4 2" xfId="14131"/>
    <cellStyle name="Примечание 2 6 2 5" xfId="6886"/>
    <cellStyle name="Примечание 2 6 2 5 2" xfId="15810"/>
    <cellStyle name="Примечание 2 6 2 6" xfId="8564"/>
    <cellStyle name="Примечание 2 6 2 6 2" xfId="17488"/>
    <cellStyle name="Примечание 2 6 2 7" xfId="11032"/>
    <cellStyle name="Примечание 2 6 2 8" xfId="19342"/>
    <cellStyle name="Примечание 2 6 3" xfId="2167"/>
    <cellStyle name="Примечание 2 6 3 2" xfId="3043"/>
    <cellStyle name="Примечание 2 6 3 2 2" xfId="3757"/>
    <cellStyle name="Примечание 2 6 3 2 2 2" xfId="12697"/>
    <cellStyle name="Примечание 2 6 3 2 3" xfId="6155"/>
    <cellStyle name="Примечание 2 6 3 2 3 2" xfId="15079"/>
    <cellStyle name="Примечание 2 6 3 2 4" xfId="7833"/>
    <cellStyle name="Примечание 2 6 3 2 4 2" xfId="16757"/>
    <cellStyle name="Примечание 2 6 3 2 5" xfId="9510"/>
    <cellStyle name="Примечание 2 6 3 2 5 2" xfId="18434"/>
    <cellStyle name="Примечание 2 6 3 2 6" xfId="11988"/>
    <cellStyle name="Примечание 2 6 3 2 7" xfId="13600"/>
    <cellStyle name="Примечание 2 6 3 3" xfId="5177"/>
    <cellStyle name="Примечание 2 6 3 3 2" xfId="14101"/>
    <cellStyle name="Примечание 2 6 3 4" xfId="5293"/>
    <cellStyle name="Примечание 2 6 3 4 2" xfId="14217"/>
    <cellStyle name="Примечание 2 6 3 5" xfId="6972"/>
    <cellStyle name="Примечание 2 6 3 5 2" xfId="15896"/>
    <cellStyle name="Примечание 2 6 3 6" xfId="8650"/>
    <cellStyle name="Примечание 2 6 3 6 2" xfId="17574"/>
    <cellStyle name="Примечание 2 6 3 7" xfId="11118"/>
    <cellStyle name="Примечание 2 6 3 8" xfId="19412"/>
    <cellStyle name="Примечание 2 6 4" xfId="2253"/>
    <cellStyle name="Примечание 2 6 4 2" xfId="3129"/>
    <cellStyle name="Примечание 2 6 4 2 2" xfId="3489"/>
    <cellStyle name="Примечание 2 6 4 2 2 2" xfId="12432"/>
    <cellStyle name="Примечание 2 6 4 2 3" xfId="6241"/>
    <cellStyle name="Примечание 2 6 4 2 3 2" xfId="15165"/>
    <cellStyle name="Примечание 2 6 4 2 4" xfId="7919"/>
    <cellStyle name="Примечание 2 6 4 2 4 2" xfId="16843"/>
    <cellStyle name="Примечание 2 6 4 2 5" xfId="9596"/>
    <cellStyle name="Примечание 2 6 4 2 5 2" xfId="18520"/>
    <cellStyle name="Примечание 2 6 4 2 6" xfId="12074"/>
    <cellStyle name="Примечание 2 6 4 2 7" xfId="10513"/>
    <cellStyle name="Примечание 2 6 4 3" xfId="4776"/>
    <cellStyle name="Примечание 2 6 4 3 2" xfId="13706"/>
    <cellStyle name="Примечание 2 6 4 4" xfId="5379"/>
    <cellStyle name="Примечание 2 6 4 4 2" xfId="14303"/>
    <cellStyle name="Примечание 2 6 4 5" xfId="7058"/>
    <cellStyle name="Примечание 2 6 4 5 2" xfId="15982"/>
    <cellStyle name="Примечание 2 6 4 6" xfId="8736"/>
    <cellStyle name="Примечание 2 6 4 6 2" xfId="17660"/>
    <cellStyle name="Примечание 2 6 4 7" xfId="11204"/>
    <cellStyle name="Примечание 2 6 4 8" xfId="19329"/>
    <cellStyle name="Примечание 2 6 5" xfId="2662"/>
    <cellStyle name="Примечание 2 6 5 2" xfId="4733"/>
    <cellStyle name="Примечание 2 6 5 2 2" xfId="13665"/>
    <cellStyle name="Примечание 2 6 5 3" xfId="5774"/>
    <cellStyle name="Примечание 2 6 5 3 2" xfId="14698"/>
    <cellStyle name="Примечание 2 6 5 4" xfId="7452"/>
    <cellStyle name="Примечание 2 6 5 4 2" xfId="16376"/>
    <cellStyle name="Примечание 2 6 5 5" xfId="9129"/>
    <cellStyle name="Примечание 2 6 5 5 2" xfId="18053"/>
    <cellStyle name="Примечание 2 6 5 6" xfId="11607"/>
    <cellStyle name="Примечание 2 6 5 7" xfId="10333"/>
    <cellStyle name="Примечание 2 6 6" xfId="4198"/>
    <cellStyle name="Примечание 2 6 6 2" xfId="13137"/>
    <cellStyle name="Примечание 2 6 7" xfId="4863"/>
    <cellStyle name="Примечание 2 6 7 2" xfId="13791"/>
    <cellStyle name="Примечание 2 6 8" xfId="6591"/>
    <cellStyle name="Примечание 2 6 8 2" xfId="15515"/>
    <cellStyle name="Примечание 2 6 9" xfId="8269"/>
    <cellStyle name="Примечание 2 6 9 2" xfId="17193"/>
    <cellStyle name="Примечание 2 7" xfId="1662"/>
    <cellStyle name="Примечание 2 7 2" xfId="2538"/>
    <cellStyle name="Примечание 2 7 2 2" xfId="3864"/>
    <cellStyle name="Примечание 2 7 2 2 2" xfId="12804"/>
    <cellStyle name="Примечание 2 7 2 3" xfId="5650"/>
    <cellStyle name="Примечание 2 7 2 3 2" xfId="14574"/>
    <cellStyle name="Примечание 2 7 2 4" xfId="7328"/>
    <cellStyle name="Примечание 2 7 2 4 2" xfId="16252"/>
    <cellStyle name="Примечание 2 7 2 5" xfId="9005"/>
    <cellStyle name="Примечание 2 7 2 5 2" xfId="17929"/>
    <cellStyle name="Примечание 2 7 2 6" xfId="11483"/>
    <cellStyle name="Примечание 2 7 2 7" xfId="10121"/>
    <cellStyle name="Примечание 2 7 3" xfId="4916"/>
    <cellStyle name="Примечание 2 7 3 2" xfId="13844"/>
    <cellStyle name="Примечание 2 7 4" xfId="3384"/>
    <cellStyle name="Примечание 2 7 4 2" xfId="12328"/>
    <cellStyle name="Примечание 2 7 5" xfId="6467"/>
    <cellStyle name="Примечание 2 7 5 2" xfId="15391"/>
    <cellStyle name="Примечание 2 7 6" xfId="8145"/>
    <cellStyle name="Примечание 2 7 6 2" xfId="17069"/>
    <cellStyle name="Примечание 2 7 7" xfId="10613"/>
    <cellStyle name="Примечание 2 7 8" xfId="18905"/>
    <cellStyle name="Примечание 2 8" xfId="1777"/>
    <cellStyle name="Примечание 2 8 2" xfId="2653"/>
    <cellStyle name="Примечание 2 8 2 2" xfId="4167"/>
    <cellStyle name="Примечание 2 8 2 2 2" xfId="13106"/>
    <cellStyle name="Примечание 2 8 2 3" xfId="5765"/>
    <cellStyle name="Примечание 2 8 2 3 2" xfId="14689"/>
    <cellStyle name="Примечание 2 8 2 4" xfId="7443"/>
    <cellStyle name="Примечание 2 8 2 4 2" xfId="16367"/>
    <cellStyle name="Примечание 2 8 2 5" xfId="9120"/>
    <cellStyle name="Примечание 2 8 2 5 2" xfId="18044"/>
    <cellStyle name="Примечание 2 8 2 6" xfId="11598"/>
    <cellStyle name="Примечание 2 8 2 7" xfId="10068"/>
    <cellStyle name="Примечание 2 8 3" xfId="5179"/>
    <cellStyle name="Примечание 2 8 3 2" xfId="14103"/>
    <cellStyle name="Примечание 2 8 4" xfId="3510"/>
    <cellStyle name="Примечание 2 8 4 2" xfId="12453"/>
    <cellStyle name="Примечание 2 8 5" xfId="6582"/>
    <cellStyle name="Примечание 2 8 5 2" xfId="15506"/>
    <cellStyle name="Примечание 2 8 6" xfId="8260"/>
    <cellStyle name="Примечание 2 8 6 2" xfId="17184"/>
    <cellStyle name="Примечание 2 8 7" xfId="10728"/>
    <cellStyle name="Примечание 2 8 8" xfId="10063"/>
    <cellStyle name="Примечание 2 9" xfId="1920"/>
    <cellStyle name="Примечание 2 9 2" xfId="2796"/>
    <cellStyle name="Примечание 2 9 2 2" xfId="4208"/>
    <cellStyle name="Примечание 2 9 2 2 2" xfId="13147"/>
    <cellStyle name="Примечание 2 9 2 3" xfId="5908"/>
    <cellStyle name="Примечание 2 9 2 3 2" xfId="14832"/>
    <cellStyle name="Примечание 2 9 2 4" xfId="7586"/>
    <cellStyle name="Примечание 2 9 2 4 2" xfId="16510"/>
    <cellStyle name="Примечание 2 9 2 5" xfId="9263"/>
    <cellStyle name="Примечание 2 9 2 5 2" xfId="18187"/>
    <cellStyle name="Примечание 2 9 2 6" xfId="11741"/>
    <cellStyle name="Примечание 2 9 2 7" xfId="10458"/>
    <cellStyle name="Примечание 2 9 3" xfId="3938"/>
    <cellStyle name="Примечание 2 9 3 2" xfId="12878"/>
    <cellStyle name="Примечание 2 9 4" xfId="4295"/>
    <cellStyle name="Примечание 2 9 4 2" xfId="13234"/>
    <cellStyle name="Примечание 2 9 5" xfId="6725"/>
    <cellStyle name="Примечание 2 9 5 2" xfId="15649"/>
    <cellStyle name="Примечание 2 9 6" xfId="8403"/>
    <cellStyle name="Примечание 2 9 6 2" xfId="17327"/>
    <cellStyle name="Примечание 2 9 7" xfId="10871"/>
    <cellStyle name="Примечание 2 9 8" xfId="19348"/>
    <cellStyle name="Примечание 3" xfId="259"/>
    <cellStyle name="Примечание 4" xfId="476"/>
    <cellStyle name="Примечание 4 2" xfId="1543"/>
    <cellStyle name="Процентный 2" xfId="181"/>
    <cellStyle name="Процентный 2 2" xfId="542"/>
    <cellStyle name="Процентный 2 2 2" xfId="914"/>
    <cellStyle name="Процентный 2 2 3" xfId="1163"/>
    <cellStyle name="Процентный 2 3" xfId="708"/>
    <cellStyle name="Процентный 2 3 2" xfId="1251"/>
    <cellStyle name="Процентный 2 3 3" xfId="1544"/>
    <cellStyle name="Процентный 2 4" xfId="1351"/>
    <cellStyle name="Связанная ячейка" xfId="12" builtinId="24" customBuiltin="1"/>
    <cellStyle name="Связанная ячейка 2" xfId="182"/>
    <cellStyle name="Связанная ячейка 2 2" xfId="302"/>
    <cellStyle name="Связанная ячейка 2 3" xfId="709"/>
    <cellStyle name="Связанная ячейка 3" xfId="473"/>
    <cellStyle name="Стиль 1" xfId="183"/>
    <cellStyle name="Стиль 1 2" xfId="184"/>
    <cellStyle name="Стиль 1 2 2" xfId="544"/>
    <cellStyle name="Стиль 1 2 3" xfId="711"/>
    <cellStyle name="Стиль 1 3" xfId="513"/>
    <cellStyle name="Стиль 1 3 2" xfId="1164"/>
    <cellStyle name="Стиль 1 4" xfId="710"/>
    <cellStyle name="Стиль 1 4 2" xfId="1252"/>
    <cellStyle name="Стиль 2" xfId="256"/>
    <cellStyle name="Стиль 2 2" xfId="560"/>
    <cellStyle name="Стиль 2 2 2" xfId="1166"/>
    <cellStyle name="Стиль 2 3" xfId="712"/>
    <cellStyle name="Стиль 2 3 2" xfId="1253"/>
    <cellStyle name="Стиль 2 3 3" xfId="1545"/>
    <cellStyle name="Стиль 2 4" xfId="1382"/>
    <cellStyle name="Текст предупреждения" xfId="14" builtinId="11" customBuiltin="1"/>
    <cellStyle name="Текст предупреждения 2" xfId="185"/>
    <cellStyle name="Текст предупреждения 2 2" xfId="390"/>
    <cellStyle name="Текст предупреждения 2 3" xfId="713"/>
    <cellStyle name="Текст предупреждения 3" xfId="475"/>
    <cellStyle name="Финансовый 2" xfId="187"/>
    <cellStyle name="Финансовый 2 10" xfId="1622"/>
    <cellStyle name="Финансовый 2 2" xfId="188"/>
    <cellStyle name="Финансовый 2 2 2" xfId="561"/>
    <cellStyle name="Финансовый 2 2 2 2" xfId="916"/>
    <cellStyle name="Финансовый 2 2 2 3" xfId="1169"/>
    <cellStyle name="Финансовый 2 2 3" xfId="715"/>
    <cellStyle name="Финансовый 2 2 3 2" xfId="1255"/>
    <cellStyle name="Финансовый 2 2_2 Потребность перечень на 2016 год ЛПО" xfId="1003"/>
    <cellStyle name="Финансовый 2 3" xfId="189"/>
    <cellStyle name="Финансовый 2 3 2" xfId="190"/>
    <cellStyle name="Финансовый 2 3 2 10" xfId="717"/>
    <cellStyle name="Финансовый 2 3 2 10 2" xfId="1257"/>
    <cellStyle name="Финансовый 2 3 2 10 3" xfId="1546"/>
    <cellStyle name="Финансовый 2 3 2 2" xfId="191"/>
    <cellStyle name="Финансовый 2 3 2 2 2" xfId="192"/>
    <cellStyle name="Финансовый 2 3 2 2 2 2" xfId="193"/>
    <cellStyle name="Финансовый 2 3 2 2 2 2 2" xfId="522"/>
    <cellStyle name="Финансовый 2 3 2 2 2 2 2 2" xfId="920"/>
    <cellStyle name="Финансовый 2 3 2 2 2 2 2 3" xfId="1174"/>
    <cellStyle name="Финансовый 2 3 2 2 2 2 3" xfId="800"/>
    <cellStyle name="Финансовый 2 3 2 2 2 2 3 2" xfId="1260"/>
    <cellStyle name="Финансовый 2 3 2 2 2 2 3 3" xfId="1547"/>
    <cellStyle name="Финансовый 2 3 2 2 2 2 4" xfId="1340"/>
    <cellStyle name="Финансовый 2 3 2 2 2 3" xfId="562"/>
    <cellStyle name="Финансовый 2 3 2 2 2 3 2" xfId="919"/>
    <cellStyle name="Финансовый 2 3 2 2 2 3 3" xfId="1173"/>
    <cellStyle name="Финансовый 2 3 2 2 2 4" xfId="719"/>
    <cellStyle name="Финансовый 2 3 2 2 2 4 2" xfId="1259"/>
    <cellStyle name="Финансовый 2 3 2 2 2 4 3" xfId="1548"/>
    <cellStyle name="Финансовый 2 3 2 2 2 5" xfId="1349"/>
    <cellStyle name="Финансовый 2 3 2 2 3" xfId="281"/>
    <cellStyle name="Финансовый 2 3 2 2 3 2" xfId="918"/>
    <cellStyle name="Финансовый 2 3 2 2 3 3" xfId="1172"/>
    <cellStyle name="Финансовый 2 3 2 2 4" xfId="718"/>
    <cellStyle name="Финансовый 2 3 2 2 4 2" xfId="1258"/>
    <cellStyle name="Финансовый 2 3 2 2 4 3" xfId="1549"/>
    <cellStyle name="Финансовый 2 3 2 2 5" xfId="1381"/>
    <cellStyle name="Финансовый 2 3 2 3" xfId="194"/>
    <cellStyle name="Финансовый 2 3 2 3 2" xfId="195"/>
    <cellStyle name="Финансовый 2 3 2 3 2 2" xfId="319"/>
    <cellStyle name="Финансовый 2 3 2 3 2 2 2" xfId="922"/>
    <cellStyle name="Финансовый 2 3 2 3 2 2 3" xfId="1176"/>
    <cellStyle name="Финансовый 2 3 2 3 2 3" xfId="674"/>
    <cellStyle name="Финансовый 2 3 2 3 2 3 2" xfId="1262"/>
    <cellStyle name="Финансовый 2 3 2 3 2 3 3" xfId="1550"/>
    <cellStyle name="Финансовый 2 3 2 3 2 4" xfId="1348"/>
    <cellStyle name="Финансовый 2 3 2 3 3" xfId="264"/>
    <cellStyle name="Финансовый 2 3 2 3 3 2" xfId="921"/>
    <cellStyle name="Финансовый 2 3 2 3 3 3" xfId="1175"/>
    <cellStyle name="Финансовый 2 3 2 3 4" xfId="814"/>
    <cellStyle name="Финансовый 2 3 2 3 4 2" xfId="1261"/>
    <cellStyle name="Финансовый 2 3 2 3 4 3" xfId="1551"/>
    <cellStyle name="Финансовый 2 3 2 3 5" xfId="1380"/>
    <cellStyle name="Финансовый 2 3 2 4" xfId="196"/>
    <cellStyle name="Финансовый 2 3 2 4 2" xfId="282"/>
    <cellStyle name="Финансовый 2 3 2 4 2 2" xfId="923"/>
    <cellStyle name="Финансовый 2 3 2 4 2 3" xfId="1177"/>
    <cellStyle name="Финансовый 2 3 2 4 3" xfId="625"/>
    <cellStyle name="Финансовый 2 3 2 4 3 2" xfId="1263"/>
    <cellStyle name="Финансовый 2 3 2 5" xfId="197"/>
    <cellStyle name="Финансовый 2 3 2 5 2" xfId="198"/>
    <cellStyle name="Финансовый 2 3 2 5 2 2" xfId="559"/>
    <cellStyle name="Финансовый 2 3 2 5 2 2 2" xfId="925"/>
    <cellStyle name="Финансовый 2 3 2 5 2 2 3" xfId="1179"/>
    <cellStyle name="Финансовый 2 3 2 5 2 3" xfId="620"/>
    <cellStyle name="Финансовый 2 3 2 5 2 3 2" xfId="1265"/>
    <cellStyle name="Финансовый 2 3 2 5 2 3 3" xfId="1552"/>
    <cellStyle name="Финансовый 2 3 2 5 2 4" xfId="1347"/>
    <cellStyle name="Финансовый 2 3 2 5 3" xfId="279"/>
    <cellStyle name="Финансовый 2 3 2 5 3 2" xfId="924"/>
    <cellStyle name="Финансовый 2 3 2 5 3 3" xfId="1178"/>
    <cellStyle name="Финансовый 2 3 2 5 4" xfId="793"/>
    <cellStyle name="Финансовый 2 3 2 5 4 2" xfId="1264"/>
    <cellStyle name="Финансовый 2 3 2 5 4 3" xfId="1553"/>
    <cellStyle name="Финансовый 2 3 2 5 5" xfId="1379"/>
    <cellStyle name="Финансовый 2 3 2 6" xfId="199"/>
    <cellStyle name="Финансовый 2 3 2 6 2" xfId="200"/>
    <cellStyle name="Финансовый 2 3 2 6 2 2" xfId="366"/>
    <cellStyle name="Финансовый 2 3 2 6 2 2 2" xfId="927"/>
    <cellStyle name="Финансовый 2 3 2 6 2 2 3" xfId="1181"/>
    <cellStyle name="Финансовый 2 3 2 6 2 3" xfId="662"/>
    <cellStyle name="Финансовый 2 3 2 6 2 3 2" xfId="1267"/>
    <cellStyle name="Финансовый 2 3 2 6 2 3 3" xfId="1554"/>
    <cellStyle name="Финансовый 2 3 2 6 2 4" xfId="1378"/>
    <cellStyle name="Финансовый 2 3 2 6 3" xfId="352"/>
    <cellStyle name="Финансовый 2 3 2 6 3 2" xfId="926"/>
    <cellStyle name="Финансовый 2 3 2 6 3 3" xfId="1180"/>
    <cellStyle name="Финансовый 2 3 2 6 4" xfId="659"/>
    <cellStyle name="Финансовый 2 3 2 6 4 2" xfId="1266"/>
    <cellStyle name="Финансовый 2 3 2 6 4 3" xfId="1555"/>
    <cellStyle name="Финансовый 2 3 2 6 5" xfId="1314"/>
    <cellStyle name="Финансовый 2 3 2 7" xfId="201"/>
    <cellStyle name="Финансовый 2 3 2 7 2" xfId="425"/>
    <cellStyle name="Финансовый 2 3 2 7 2 2" xfId="928"/>
    <cellStyle name="Финансовый 2 3 2 7 2 3" xfId="1182"/>
    <cellStyle name="Финансовый 2 3 2 7 3" xfId="733"/>
    <cellStyle name="Финансовый 2 3 2 7 3 2" xfId="1268"/>
    <cellStyle name="Финансовый 2 3 2 7 3 3" xfId="1556"/>
    <cellStyle name="Финансовый 2 3 2 7 4" xfId="1346"/>
    <cellStyle name="Финансовый 2 3 2 8" xfId="202"/>
    <cellStyle name="Финансовый 2 3 2 8 2" xfId="257"/>
    <cellStyle name="Финансовый 2 3 2 8 2 2" xfId="511"/>
    <cellStyle name="Финансовый 2 3 2 8 2 2 2" xfId="929"/>
    <cellStyle name="Финансовый 2 3 2 8 2 2 3" xfId="1184"/>
    <cellStyle name="Финансовый 2 3 2 8 2 3" xfId="822"/>
    <cellStyle name="Финансовый 2 3 2 8 2 3 2" xfId="1270"/>
    <cellStyle name="Финансовый 2 3 2 8 2 3 3" xfId="1557"/>
    <cellStyle name="Финансовый 2 3 2 8 2 4" xfId="1312"/>
    <cellStyle name="Финансовый 2 3 2 8 3" xfId="435"/>
    <cellStyle name="Финансовый 2 3 2 8 3 2" xfId="1183"/>
    <cellStyle name="Финансовый 2 3 2 8 3 3" xfId="1558"/>
    <cellStyle name="Финансовый 2 3 2 8 4" xfId="524"/>
    <cellStyle name="Финансовый 2 3 2 8 4 2" xfId="1269"/>
    <cellStyle name="Финансовый 2 3 2 8 5" xfId="631"/>
    <cellStyle name="Финансовый 2 3 2 8 5 2" xfId="1559"/>
    <cellStyle name="Финансовый 2 3 2 8 6" xfId="1313"/>
    <cellStyle name="Финансовый 2 3 2 9" xfId="554"/>
    <cellStyle name="Финансовый 2 3 2 9 2" xfId="917"/>
    <cellStyle name="Финансовый 2 3 2 9 3" xfId="1171"/>
    <cellStyle name="Финансовый 2 3 3" xfId="203"/>
    <cellStyle name="Финансовый 2 3 3 2" xfId="550"/>
    <cellStyle name="Финансовый 2 3 3 2 2" xfId="930"/>
    <cellStyle name="Финансовый 2 3 3 2 3" xfId="1185"/>
    <cellStyle name="Финансовый 2 3 3 3" xfId="781"/>
    <cellStyle name="Финансовый 2 3 3 3 2" xfId="1271"/>
    <cellStyle name="Финансовый 2 3 4" xfId="460"/>
    <cellStyle name="Финансовый 2 3 4 2" xfId="1170"/>
    <cellStyle name="Финансовый 2 3 5" xfId="716"/>
    <cellStyle name="Финансовый 2 3 5 2" xfId="1256"/>
    <cellStyle name="Финансовый 2 3 5 3" xfId="1560"/>
    <cellStyle name="Финансовый 2 4" xfId="558"/>
    <cellStyle name="Финансовый 2 4 2" xfId="915"/>
    <cellStyle name="Финансовый 2 4 3" xfId="1168"/>
    <cellStyle name="Финансовый 2 5" xfId="714"/>
    <cellStyle name="Финансовый 2 5 2" xfId="1254"/>
    <cellStyle name="Финансовый 2 5 3" xfId="1561"/>
    <cellStyle name="Финансовый 2 6" xfId="1613"/>
    <cellStyle name="Финансовый 2 7" xfId="1617"/>
    <cellStyle name="Финансовый 2 8" xfId="1619"/>
    <cellStyle name="Финансовый 2 9" xfId="1621"/>
    <cellStyle name="Финансовый 3" xfId="204"/>
    <cellStyle name="Финансовый 3 2" xfId="205"/>
    <cellStyle name="Финансовый 3 2 2" xfId="278"/>
    <cellStyle name="Финансовый 3 2 2 2" xfId="932"/>
    <cellStyle name="Финансовый 3 2 2 3" xfId="1187"/>
    <cellStyle name="Финансовый 3 2 3" xfId="657"/>
    <cellStyle name="Финансовый 3 2 3 2" xfId="1273"/>
    <cellStyle name="Финансовый 3 2 4 2" xfId="206"/>
    <cellStyle name="Финансовый 3 2 4 2 2" xfId="207"/>
    <cellStyle name="Финансовый 3 2 4 2 2 2" xfId="276"/>
    <cellStyle name="Финансовый 3 2 4 2 2 2 2" xfId="934"/>
    <cellStyle name="Финансовый 3 2 4 2 2 2 3" xfId="1189"/>
    <cellStyle name="Финансовый 3 2 4 2 2 3" xfId="645"/>
    <cellStyle name="Финансовый 3 2 4 2 2 3 2" xfId="1275"/>
    <cellStyle name="Финансовый 3 2 4 2 3" xfId="565"/>
    <cellStyle name="Финансовый 3 2 4 2 3 2" xfId="933"/>
    <cellStyle name="Финансовый 3 2 4 2 3 3" xfId="1188"/>
    <cellStyle name="Финансовый 3 2 4 2 4" xfId="828"/>
    <cellStyle name="Финансовый 3 2 4 2 4 2" xfId="1274"/>
    <cellStyle name="Финансовый 3 2 4 2 4 3" xfId="1562"/>
    <cellStyle name="Финансовый 3 2_2 Потребность перечень на 2016 год ЛПО" xfId="1006"/>
    <cellStyle name="Финансовый 3 3" xfId="393"/>
    <cellStyle name="Финансовый 3 3 2" xfId="931"/>
    <cellStyle name="Финансовый 3 3 3" xfId="1186"/>
    <cellStyle name="Финансовый 3 4" xfId="632"/>
    <cellStyle name="Финансовый 3 4 2" xfId="1272"/>
    <cellStyle name="Финансовый 3 4 3" xfId="1563"/>
    <cellStyle name="Финансовый 4" xfId="208"/>
    <cellStyle name="Финансовый 4 2" xfId="298"/>
    <cellStyle name="Финансовый 4 2 2" xfId="935"/>
    <cellStyle name="Финансовый 4 2 3" xfId="1190"/>
    <cellStyle name="Финансовый 4 3" xfId="813"/>
    <cellStyle name="Финансовый 4 3 2" xfId="1276"/>
    <cellStyle name="Финансовый 5" xfId="209"/>
    <cellStyle name="Финансовый 5 2" xfId="210"/>
    <cellStyle name="Финансовый 5 2 2" xfId="211"/>
    <cellStyle name="Финансовый 5 2 2 2" xfId="395"/>
    <cellStyle name="Финансовый 5 2 2 2 2" xfId="938"/>
    <cellStyle name="Финансовый 5 2 2 2 3" xfId="1193"/>
    <cellStyle name="Финансовый 5 2 2 3" xfId="720"/>
    <cellStyle name="Финансовый 5 2 2 3 2" xfId="1279"/>
    <cellStyle name="Финансовый 5 2 3" xfId="274"/>
    <cellStyle name="Финансовый 5 2 3 2" xfId="937"/>
    <cellStyle name="Финансовый 5 2 3 3" xfId="1192"/>
    <cellStyle name="Финансовый 5 2 4" xfId="697"/>
    <cellStyle name="Финансовый 5 2 4 2" xfId="1278"/>
    <cellStyle name="Финансовый 5 2 4 3" xfId="1564"/>
    <cellStyle name="Финансовый 5 3" xfId="212"/>
    <cellStyle name="Финансовый 5 3 2" xfId="411"/>
    <cellStyle name="Финансовый 5 3 2 2" xfId="939"/>
    <cellStyle name="Финансовый 5 3 2 3" xfId="1194"/>
    <cellStyle name="Финансовый 5 3 3" xfId="667"/>
    <cellStyle name="Финансовый 5 3 3 2" xfId="1280"/>
    <cellStyle name="Финансовый 5 4" xfId="292"/>
    <cellStyle name="Финансовый 5 4 2" xfId="936"/>
    <cellStyle name="Финансовый 5 4 3" xfId="1191"/>
    <cellStyle name="Финансовый 5 5" xfId="815"/>
    <cellStyle name="Финансовый 5 5 2" xfId="1277"/>
    <cellStyle name="Финансовый 5 5 3" xfId="1565"/>
    <cellStyle name="Финансовый 6" xfId="213"/>
    <cellStyle name="Финансовый 6 10" xfId="721"/>
    <cellStyle name="Финансовый 6 10 2" xfId="1281"/>
    <cellStyle name="Финансовый 6 10 3" xfId="1566"/>
    <cellStyle name="Финансовый 6 2" xfId="214"/>
    <cellStyle name="Финансовый 6 2 2" xfId="406"/>
    <cellStyle name="Финансовый 6 2 2 2" xfId="941"/>
    <cellStyle name="Финансовый 6 2 2 3" xfId="1196"/>
    <cellStyle name="Финансовый 6 2 3" xfId="744"/>
    <cellStyle name="Финансовый 6 2 3 2" xfId="1282"/>
    <cellStyle name="Финансовый 6 3" xfId="215"/>
    <cellStyle name="Финансовый 6 3 2" xfId="216"/>
    <cellStyle name="Финансовый 6 3 2 2" xfId="217"/>
    <cellStyle name="Финансовый 6 3 2 2 2" xfId="568"/>
    <cellStyle name="Финансовый 6 3 2 2 2 2" xfId="944"/>
    <cellStyle name="Финансовый 6 3 2 2 2 3" xfId="1199"/>
    <cellStyle name="Финансовый 6 3 2 2 3" xfId="594"/>
    <cellStyle name="Финансовый 6 3 2 2 3 2" xfId="1285"/>
    <cellStyle name="Финансовый 6 3 2 2 3 3" xfId="1567"/>
    <cellStyle name="Финансовый 6 3 2 2 4" xfId="1345"/>
    <cellStyle name="Финансовый 6 3 2 3" xfId="567"/>
    <cellStyle name="Финансовый 6 3 2 3 2" xfId="943"/>
    <cellStyle name="Финансовый 6 3 2 3 3" xfId="1198"/>
    <cellStyle name="Финансовый 6 3 2 4" xfId="783"/>
    <cellStyle name="Финансовый 6 3 2 4 2" xfId="1284"/>
    <cellStyle name="Финансовый 6 3 2 4 3" xfId="1568"/>
    <cellStyle name="Финансовый 6 3 2 5" xfId="1377"/>
    <cellStyle name="Финансовый 6 3 3" xfId="566"/>
    <cellStyle name="Финансовый 6 3 3 2" xfId="942"/>
    <cellStyle name="Финансовый 6 3 3 3" xfId="1197"/>
    <cellStyle name="Финансовый 6 3 4" xfId="766"/>
    <cellStyle name="Финансовый 6 3 4 2" xfId="1283"/>
    <cellStyle name="Финансовый 6 3 4 3" xfId="1569"/>
    <cellStyle name="Финансовый 6 3 5" xfId="1310"/>
    <cellStyle name="Финансовый 6 4" xfId="218"/>
    <cellStyle name="Финансовый 6 4 2" xfId="219"/>
    <cellStyle name="Финансовый 6 4 2 2" xfId="570"/>
    <cellStyle name="Финансовый 6 4 2 2 2" xfId="946"/>
    <cellStyle name="Финансовый 6 4 2 2 3" xfId="1201"/>
    <cellStyle name="Финансовый 6 4 2 3" xfId="823"/>
    <cellStyle name="Финансовый 6 4 2 3 2" xfId="1287"/>
    <cellStyle name="Финансовый 6 4 2 3 3" xfId="1570"/>
    <cellStyle name="Финансовый 6 4 2 4" xfId="1376"/>
    <cellStyle name="Финансовый 6 4 3" xfId="569"/>
    <cellStyle name="Финансовый 6 4 3 2" xfId="945"/>
    <cellStyle name="Финансовый 6 4 3 3" xfId="1200"/>
    <cellStyle name="Финансовый 6 4 4" xfId="621"/>
    <cellStyle name="Финансовый 6 4 4 2" xfId="1286"/>
    <cellStyle name="Финансовый 6 4 4 3" xfId="1571"/>
    <cellStyle name="Финансовый 6 4 5" xfId="1309"/>
    <cellStyle name="Финансовый 6 5" xfId="220"/>
    <cellStyle name="Финансовый 6 5 2" xfId="221"/>
    <cellStyle name="Финансовый 6 5 2 2" xfId="572"/>
    <cellStyle name="Финансовый 6 5 2 2 2" xfId="948"/>
    <cellStyle name="Финансовый 6 5 2 2 3" xfId="1203"/>
    <cellStyle name="Финансовый 6 5 2 3" xfId="687"/>
    <cellStyle name="Финансовый 6 5 2 3 2" xfId="1289"/>
    <cellStyle name="Финансовый 6 5 2 3 3" xfId="1572"/>
    <cellStyle name="Финансовый 6 5 2 4" xfId="1308"/>
    <cellStyle name="Финансовый 6 5 3" xfId="571"/>
    <cellStyle name="Финансовый 6 5 3 2" xfId="947"/>
    <cellStyle name="Финансовый 6 5 3 3" xfId="1202"/>
    <cellStyle name="Финансовый 6 5 4" xfId="592"/>
    <cellStyle name="Финансовый 6 5 4 2" xfId="1288"/>
    <cellStyle name="Финансовый 6 5 4 3" xfId="1573"/>
    <cellStyle name="Финансовый 6 5 5" xfId="1344"/>
    <cellStyle name="Финансовый 6 6" xfId="222"/>
    <cellStyle name="Финансовый 6 6 2" xfId="223"/>
    <cellStyle name="Финансовый 6 6 2 2" xfId="574"/>
    <cellStyle name="Финансовый 6 6 2 2 2" xfId="950"/>
    <cellStyle name="Финансовый 6 6 2 2 3" xfId="1205"/>
    <cellStyle name="Финансовый 6 6 2 3" xfId="726"/>
    <cellStyle name="Финансовый 6 6 2 3 2" xfId="1291"/>
    <cellStyle name="Финансовый 6 6 2 3 3" xfId="1574"/>
    <cellStyle name="Финансовый 6 6 2 4" xfId="1343"/>
    <cellStyle name="Финансовый 6 6 3" xfId="573"/>
    <cellStyle name="Финансовый 6 6 3 2" xfId="949"/>
    <cellStyle name="Финансовый 6 6 3 3" xfId="1204"/>
    <cellStyle name="Финансовый 6 6 4" xfId="737"/>
    <cellStyle name="Финансовый 6 6 4 2" xfId="1290"/>
    <cellStyle name="Финансовый 6 6 4 3" xfId="1575"/>
    <cellStyle name="Финансовый 6 6 5" xfId="1375"/>
    <cellStyle name="Финансовый 6 7" xfId="224"/>
    <cellStyle name="Финансовый 6 7 2" xfId="575"/>
    <cellStyle name="Финансовый 6 7 2 2" xfId="951"/>
    <cellStyle name="Финансовый 6 7 2 3" xfId="1206"/>
    <cellStyle name="Финансовый 6 7 3" xfId="607"/>
    <cellStyle name="Финансовый 6 7 3 2" xfId="1292"/>
    <cellStyle name="Финансовый 6 7 3 3" xfId="1576"/>
    <cellStyle name="Финансовый 6 7 4" xfId="1307"/>
    <cellStyle name="Финансовый 6 8" xfId="225"/>
    <cellStyle name="Финансовый 6 8 2" xfId="258"/>
    <cellStyle name="Финансовый 6 8 2 2" xfId="577"/>
    <cellStyle name="Финансовый 6 8 2 2 2" xfId="952"/>
    <cellStyle name="Финансовый 6 8 2 2 3" xfId="1208"/>
    <cellStyle name="Финансовый 6 8 2 3" xfId="669"/>
    <cellStyle name="Финансовый 6 8 2 3 2" xfId="1294"/>
    <cellStyle name="Финансовый 6 8 2 3 3" xfId="1577"/>
    <cellStyle name="Финансовый 6 8 2 4" xfId="1305"/>
    <cellStyle name="Финансовый 6 8 3" xfId="456"/>
    <cellStyle name="Финансовый 6 8 3 2" xfId="1207"/>
    <cellStyle name="Финансовый 6 8 3 3" xfId="1578"/>
    <cellStyle name="Финансовый 6 8 4" xfId="576"/>
    <cellStyle name="Финансовый 6 8 4 2" xfId="1293"/>
    <cellStyle name="Финансовый 6 8 5" xfId="599"/>
    <cellStyle name="Финансовый 6 8 5 2" xfId="1579"/>
    <cellStyle name="Финансовый 6 8 6" xfId="1306"/>
    <cellStyle name="Финансовый 6 9" xfId="412"/>
    <cellStyle name="Финансовый 6 9 2" xfId="940"/>
    <cellStyle name="Финансовый 6 9 3" xfId="1195"/>
    <cellStyle name="Финансовый 7" xfId="226"/>
    <cellStyle name="Финансовый 7 2" xfId="227"/>
    <cellStyle name="Финансовый 7 2 2" xfId="579"/>
    <cellStyle name="Финансовый 7 2 2 2" xfId="954"/>
    <cellStyle name="Финансовый 7 2 2 3" xfId="1210"/>
    <cellStyle name="Финансовый 7 2 3" xfId="685"/>
    <cellStyle name="Финансовый 7 2 3 2" xfId="1296"/>
    <cellStyle name="Финансовый 7 3" xfId="578"/>
    <cellStyle name="Финансовый 7 3 2" xfId="953"/>
    <cellStyle name="Финансовый 7 3 3" xfId="1209"/>
    <cellStyle name="Финансовый 7 4" xfId="742"/>
    <cellStyle name="Финансовый 7 4 2" xfId="1295"/>
    <cellStyle name="Финансовый 7 4 3" xfId="1580"/>
    <cellStyle name="Финансовый 8" xfId="228"/>
    <cellStyle name="Финансовый 8 2" xfId="580"/>
    <cellStyle name="Финансовый 8 2 2" xfId="1211"/>
    <cellStyle name="Финансовый 8 3" xfId="810"/>
    <cellStyle name="Финансовый 8 3 2" xfId="1297"/>
    <cellStyle name="Финансовый 8 3 3" xfId="1581"/>
    <cellStyle name="Финансовый 8 4" xfId="1304"/>
    <cellStyle name="Финансовый 9" xfId="186"/>
    <cellStyle name="Финансовый 9 2" xfId="581"/>
    <cellStyle name="Финансовый 9 2 2" xfId="955"/>
    <cellStyle name="Финансовый 9 2 3" xfId="1212"/>
    <cellStyle name="Финансовый 9 3" xfId="736"/>
    <cellStyle name="Финансовый 9 3 2" xfId="1298"/>
    <cellStyle name="Финансовый 9 3 3" xfId="1582"/>
    <cellStyle name="Финансовый 9 4" xfId="1303"/>
    <cellStyle name="Хороший" xfId="6" builtinId="26" customBuiltin="1"/>
    <cellStyle name="Хороший 2" xfId="229"/>
    <cellStyle name="Хороший 2 2" xfId="230"/>
    <cellStyle name="Хороший 2 2 2" xfId="583"/>
    <cellStyle name="Хороший 2 2 3" xfId="628"/>
    <cellStyle name="Хороший 2 3" xfId="582"/>
    <cellStyle name="Хороший 2 3 2" xfId="1213"/>
    <cellStyle name="Хороший 2 4" xfId="825"/>
    <cellStyle name="Хороший 2 4 2" xfId="1299"/>
    <cellStyle name="Хороший 3" xfId="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K3069"/>
  <sheetViews>
    <sheetView topLeftCell="A2487" workbookViewId="0">
      <selection activeCell="C2924" sqref="C2924"/>
    </sheetView>
  </sheetViews>
  <sheetFormatPr defaultRowHeight="15"/>
  <cols>
    <col min="2" max="2" width="6.28515625" customWidth="1"/>
    <col min="3" max="3" width="16.85546875" customWidth="1"/>
    <col min="4" max="4" width="12.28515625" customWidth="1"/>
    <col min="5" max="5" width="14.42578125" customWidth="1"/>
    <col min="6" max="6" width="5.85546875" customWidth="1"/>
    <col min="7" max="7" width="10" customWidth="1"/>
    <col min="8" max="8" width="3.5703125" customWidth="1"/>
    <col min="10" max="10" width="6.42578125" customWidth="1"/>
  </cols>
  <sheetData>
    <row r="1" spans="1:11" hidden="1">
      <c r="A1" s="17"/>
      <c r="B1" s="17"/>
      <c r="C1" s="17"/>
      <c r="D1" s="17"/>
      <c r="E1" s="17"/>
      <c r="F1" s="17"/>
      <c r="G1" s="17"/>
      <c r="H1" s="17"/>
      <c r="I1" s="17"/>
      <c r="J1" s="17"/>
      <c r="K1" s="17"/>
    </row>
    <row r="2" spans="1:11">
      <c r="A2" s="17"/>
      <c r="B2" s="17"/>
      <c r="C2" s="17"/>
      <c r="D2" s="17"/>
      <c r="E2" s="17"/>
      <c r="F2" s="17"/>
      <c r="G2" s="17"/>
      <c r="H2" s="17"/>
      <c r="I2" s="17"/>
      <c r="J2" s="17"/>
      <c r="K2" s="17"/>
    </row>
    <row r="3" spans="1:11">
      <c r="A3" s="17"/>
      <c r="B3" s="17"/>
      <c r="C3" s="17"/>
      <c r="D3" s="17"/>
      <c r="E3" s="17"/>
      <c r="F3" s="17"/>
      <c r="G3" s="17"/>
      <c r="H3" s="17"/>
      <c r="I3" s="17"/>
      <c r="J3" s="17"/>
      <c r="K3" s="17"/>
    </row>
    <row r="4" spans="1:11" ht="15.75">
      <c r="A4" s="17"/>
      <c r="B4" s="3"/>
      <c r="C4" s="12"/>
      <c r="D4" s="13"/>
      <c r="E4" s="17"/>
      <c r="F4" s="17"/>
      <c r="G4" s="17"/>
      <c r="H4" s="4" t="s">
        <v>0</v>
      </c>
      <c r="I4" s="17"/>
      <c r="J4" s="17"/>
      <c r="K4" s="17"/>
    </row>
    <row r="5" spans="1:11" ht="15.75">
      <c r="A5" s="17"/>
      <c r="B5" s="3"/>
      <c r="C5" s="12"/>
      <c r="D5" s="13"/>
      <c r="E5" s="17"/>
      <c r="F5" s="17"/>
      <c r="G5" s="17"/>
      <c r="H5" s="17" t="s">
        <v>4249</v>
      </c>
      <c r="I5" s="17"/>
      <c r="J5" s="17"/>
      <c r="K5" s="17"/>
    </row>
    <row r="6" spans="1:11" ht="15.75">
      <c r="A6" s="17"/>
      <c r="B6" s="3"/>
      <c r="C6" s="12"/>
      <c r="D6" s="13"/>
      <c r="E6" s="158" t="s">
        <v>4250</v>
      </c>
      <c r="F6" s="158"/>
      <c r="G6" s="158"/>
      <c r="H6" s="158"/>
      <c r="I6" s="158"/>
      <c r="J6" s="17"/>
      <c r="K6" s="17"/>
    </row>
    <row r="7" spans="1:11" ht="15.75">
      <c r="A7" s="17"/>
      <c r="B7" s="3"/>
      <c r="C7" s="12"/>
      <c r="D7" s="13"/>
      <c r="E7" s="14"/>
      <c r="F7" s="17"/>
      <c r="G7" s="17"/>
      <c r="H7" s="17"/>
      <c r="I7" s="17"/>
      <c r="J7" s="17"/>
      <c r="K7" s="17"/>
    </row>
    <row r="8" spans="1:11" ht="15.75" hidden="1">
      <c r="A8" s="17"/>
      <c r="B8" s="3"/>
      <c r="C8" s="12"/>
      <c r="D8" s="13"/>
      <c r="E8" s="14"/>
      <c r="F8" s="17"/>
      <c r="G8" s="17"/>
      <c r="H8" s="17"/>
      <c r="I8" s="17"/>
      <c r="J8" s="17"/>
      <c r="K8" s="17"/>
    </row>
    <row r="9" spans="1:11" ht="15.75" hidden="1">
      <c r="A9" s="17"/>
      <c r="B9" s="3"/>
      <c r="C9" s="12"/>
      <c r="D9" s="13"/>
      <c r="E9" s="14"/>
      <c r="F9" s="15"/>
      <c r="G9" s="15"/>
      <c r="H9" s="17"/>
      <c r="I9" s="17"/>
      <c r="J9" s="15"/>
      <c r="K9" s="17"/>
    </row>
    <row r="10" spans="1:11" ht="90" customHeight="1">
      <c r="A10" s="159" t="s">
        <v>1</v>
      </c>
      <c r="B10" s="159"/>
      <c r="C10" s="159"/>
      <c r="D10" s="159"/>
      <c r="E10" s="159"/>
      <c r="F10" s="159"/>
      <c r="G10" s="159"/>
      <c r="H10" s="159"/>
      <c r="I10" s="159"/>
      <c r="J10" s="159"/>
      <c r="K10" s="17"/>
    </row>
    <row r="11" spans="1:11" ht="15.75">
      <c r="A11" s="12"/>
      <c r="B11" s="13"/>
      <c r="C11" s="11"/>
      <c r="D11" s="11"/>
      <c r="E11" s="11"/>
      <c r="F11" s="11"/>
      <c r="G11" s="11"/>
      <c r="H11" s="17"/>
      <c r="I11" s="17"/>
      <c r="J11" s="11"/>
      <c r="K11" s="17"/>
    </row>
    <row r="12" spans="1:11" ht="15.75">
      <c r="A12" s="17"/>
      <c r="B12" s="17"/>
      <c r="C12" s="5" t="s">
        <v>2</v>
      </c>
      <c r="D12" s="6"/>
      <c r="E12" s="5" t="s">
        <v>3</v>
      </c>
      <c r="F12" s="9"/>
      <c r="G12" s="17"/>
      <c r="H12" s="17"/>
      <c r="I12" s="19"/>
      <c r="J12" s="9"/>
      <c r="K12" s="19"/>
    </row>
    <row r="13" spans="1:11" ht="15.75">
      <c r="A13" s="17"/>
      <c r="B13" s="17"/>
      <c r="C13" s="17"/>
      <c r="D13" s="7" t="s">
        <v>4</v>
      </c>
      <c r="E13" s="17"/>
      <c r="F13" s="10" t="s">
        <v>5</v>
      </c>
      <c r="G13" s="17"/>
      <c r="H13" s="17"/>
      <c r="I13" s="17"/>
      <c r="J13" s="10"/>
      <c r="K13" s="17"/>
    </row>
    <row r="14" spans="1:11" ht="15.75">
      <c r="A14" s="17"/>
      <c r="B14" s="17"/>
      <c r="C14" s="17"/>
      <c r="D14" s="7"/>
      <c r="E14" s="17"/>
      <c r="F14" s="10"/>
      <c r="G14" s="17"/>
      <c r="H14" s="17"/>
      <c r="I14" s="17"/>
      <c r="J14" s="10"/>
      <c r="K14" s="17"/>
    </row>
    <row r="15" spans="1:11" ht="127.5">
      <c r="A15" s="16" t="s">
        <v>6</v>
      </c>
      <c r="B15" s="2" t="s">
        <v>7</v>
      </c>
      <c r="C15" s="1" t="s">
        <v>8</v>
      </c>
      <c r="D15" s="1" t="s">
        <v>4231</v>
      </c>
      <c r="E15" s="8" t="s">
        <v>9</v>
      </c>
      <c r="F15" s="18" t="s">
        <v>4234</v>
      </c>
      <c r="G15" s="18" t="s">
        <v>10</v>
      </c>
      <c r="H15" s="18" t="s">
        <v>4232</v>
      </c>
      <c r="I15" s="18" t="s">
        <v>4235</v>
      </c>
      <c r="J15" s="18" t="s">
        <v>4234</v>
      </c>
      <c r="K15" s="18" t="s">
        <v>4233</v>
      </c>
    </row>
    <row r="16" spans="1:11">
      <c r="A16" s="20">
        <v>3347</v>
      </c>
      <c r="B16" s="21"/>
      <c r="C16" s="22" t="s">
        <v>22</v>
      </c>
      <c r="D16" s="23"/>
      <c r="E16" s="23"/>
      <c r="F16" s="24"/>
      <c r="G16" s="25">
        <f t="shared" ref="G16:G79" si="0">E16*F16</f>
        <v>0</v>
      </c>
      <c r="H16" s="26"/>
      <c r="I16" s="26"/>
      <c r="J16" s="24"/>
      <c r="K16" s="26">
        <f t="shared" ref="K16:K79" si="1">E16*J16</f>
        <v>0</v>
      </c>
    </row>
    <row r="17" spans="1:11" ht="120" hidden="1" customHeight="1">
      <c r="A17" s="20">
        <v>3348</v>
      </c>
      <c r="B17" s="27"/>
      <c r="C17" s="28" t="s">
        <v>23</v>
      </c>
      <c r="D17" s="29"/>
      <c r="E17" s="30"/>
      <c r="F17" s="21"/>
      <c r="G17" s="25">
        <f t="shared" si="0"/>
        <v>0</v>
      </c>
      <c r="H17" s="26"/>
      <c r="I17" s="26"/>
      <c r="J17" s="21"/>
      <c r="K17" s="26">
        <f t="shared" si="1"/>
        <v>0</v>
      </c>
    </row>
    <row r="18" spans="1:11" ht="44.25" customHeight="1">
      <c r="A18" s="20">
        <v>3349</v>
      </c>
      <c r="B18" s="31" t="s">
        <v>24</v>
      </c>
      <c r="C18" s="32" t="s">
        <v>25</v>
      </c>
      <c r="D18" s="33" t="s">
        <v>26</v>
      </c>
      <c r="E18" s="34">
        <v>10010</v>
      </c>
      <c r="F18" s="21">
        <v>15</v>
      </c>
      <c r="G18" s="25">
        <f t="shared" si="0"/>
        <v>150150</v>
      </c>
      <c r="H18" s="26">
        <v>8</v>
      </c>
      <c r="I18" s="26">
        <v>54744</v>
      </c>
      <c r="J18" s="26">
        <v>7</v>
      </c>
      <c r="K18" s="26">
        <f t="shared" si="1"/>
        <v>70070</v>
      </c>
    </row>
    <row r="19" spans="1:11" ht="84.75" hidden="1" customHeight="1">
      <c r="A19" s="20">
        <v>3350</v>
      </c>
      <c r="B19" s="31" t="s">
        <v>24</v>
      </c>
      <c r="C19" s="35" t="s">
        <v>25</v>
      </c>
      <c r="D19" s="33" t="s">
        <v>27</v>
      </c>
      <c r="E19" s="34">
        <v>12160</v>
      </c>
      <c r="F19" s="21"/>
      <c r="G19" s="25">
        <f t="shared" si="0"/>
        <v>0</v>
      </c>
      <c r="H19" s="26"/>
      <c r="I19" s="26"/>
      <c r="J19" s="26"/>
      <c r="K19" s="26">
        <f t="shared" si="1"/>
        <v>0</v>
      </c>
    </row>
    <row r="20" spans="1:11" ht="168" hidden="1" customHeight="1">
      <c r="A20" s="20">
        <v>3351</v>
      </c>
      <c r="B20" s="36" t="s">
        <v>28</v>
      </c>
      <c r="C20" s="35" t="s">
        <v>29</v>
      </c>
      <c r="D20" s="33" t="s">
        <v>30</v>
      </c>
      <c r="E20" s="34">
        <v>12290</v>
      </c>
      <c r="F20" s="21"/>
      <c r="G20" s="25">
        <f t="shared" si="0"/>
        <v>0</v>
      </c>
      <c r="H20" s="26"/>
      <c r="I20" s="26"/>
      <c r="J20" s="26"/>
      <c r="K20" s="26">
        <f t="shared" si="1"/>
        <v>0</v>
      </c>
    </row>
    <row r="21" spans="1:11" ht="60" hidden="1" customHeight="1">
      <c r="A21" s="20">
        <v>3352</v>
      </c>
      <c r="B21" s="36"/>
      <c r="C21" s="37" t="s">
        <v>31</v>
      </c>
      <c r="D21" s="33"/>
      <c r="E21" s="30"/>
      <c r="F21" s="21"/>
      <c r="G21" s="25">
        <f t="shared" si="0"/>
        <v>0</v>
      </c>
      <c r="H21" s="26"/>
      <c r="I21" s="26"/>
      <c r="J21" s="26">
        <v>1E-4</v>
      </c>
      <c r="K21" s="26">
        <f t="shared" si="1"/>
        <v>0</v>
      </c>
    </row>
    <row r="22" spans="1:11" ht="48" hidden="1" customHeight="1">
      <c r="A22" s="20">
        <v>3353</v>
      </c>
      <c r="B22" s="36"/>
      <c r="C22" s="38" t="s">
        <v>25</v>
      </c>
      <c r="D22" s="33" t="s">
        <v>32</v>
      </c>
      <c r="E22" s="30"/>
      <c r="F22" s="21"/>
      <c r="G22" s="25">
        <f t="shared" si="0"/>
        <v>0</v>
      </c>
      <c r="H22" s="26"/>
      <c r="I22" s="26"/>
      <c r="J22" s="26"/>
      <c r="K22" s="26">
        <f t="shared" si="1"/>
        <v>0</v>
      </c>
    </row>
    <row r="23" spans="1:11" ht="60" hidden="1" customHeight="1">
      <c r="A23" s="20">
        <v>3354</v>
      </c>
      <c r="B23" s="31"/>
      <c r="C23" s="39" t="s">
        <v>33</v>
      </c>
      <c r="D23" s="33"/>
      <c r="E23" s="30"/>
      <c r="F23" s="21"/>
      <c r="G23" s="25">
        <f t="shared" si="0"/>
        <v>0</v>
      </c>
      <c r="H23" s="26"/>
      <c r="I23" s="26"/>
      <c r="J23" s="26"/>
      <c r="K23" s="26">
        <f t="shared" si="1"/>
        <v>0</v>
      </c>
    </row>
    <row r="24" spans="1:11" ht="36">
      <c r="A24" s="20">
        <v>3355</v>
      </c>
      <c r="B24" s="36" t="s">
        <v>24</v>
      </c>
      <c r="C24" s="35" t="s">
        <v>34</v>
      </c>
      <c r="D24" s="33" t="s">
        <v>35</v>
      </c>
      <c r="E24" s="34">
        <v>4450</v>
      </c>
      <c r="F24" s="21">
        <v>60</v>
      </c>
      <c r="G24" s="25">
        <f t="shared" si="0"/>
        <v>267000</v>
      </c>
      <c r="H24" s="26">
        <f>35+15</f>
        <v>50</v>
      </c>
      <c r="I24" s="26">
        <f>50*2790</f>
        <v>139500</v>
      </c>
      <c r="J24" s="26">
        <v>10</v>
      </c>
      <c r="K24" s="26">
        <f>E24*J24</f>
        <v>44500</v>
      </c>
    </row>
    <row r="25" spans="1:11" ht="36" hidden="1" customHeight="1">
      <c r="A25" s="20">
        <v>3356</v>
      </c>
      <c r="B25" s="31" t="s">
        <v>24</v>
      </c>
      <c r="C25" s="32" t="s">
        <v>36</v>
      </c>
      <c r="D25" s="33" t="s">
        <v>37</v>
      </c>
      <c r="E25" s="34">
        <v>31480</v>
      </c>
      <c r="F25" s="21"/>
      <c r="G25" s="25">
        <f t="shared" si="0"/>
        <v>0</v>
      </c>
      <c r="H25" s="26"/>
      <c r="I25" s="26"/>
      <c r="J25" s="26"/>
      <c r="K25" s="26">
        <f t="shared" si="1"/>
        <v>0</v>
      </c>
    </row>
    <row r="26" spans="1:11" ht="36">
      <c r="A26" s="20">
        <v>3357</v>
      </c>
      <c r="B26" s="36" t="s">
        <v>24</v>
      </c>
      <c r="C26" s="35" t="s">
        <v>38</v>
      </c>
      <c r="D26" s="33" t="s">
        <v>39</v>
      </c>
      <c r="E26" s="34">
        <v>13310</v>
      </c>
      <c r="F26" s="21">
        <v>25</v>
      </c>
      <c r="G26" s="25">
        <f t="shared" si="0"/>
        <v>332750</v>
      </c>
      <c r="H26" s="26">
        <v>20</v>
      </c>
      <c r="I26" s="26">
        <f>20*995</f>
        <v>19900</v>
      </c>
      <c r="J26" s="26">
        <v>5</v>
      </c>
      <c r="K26" s="26">
        <f t="shared" si="1"/>
        <v>66550</v>
      </c>
    </row>
    <row r="27" spans="1:11" ht="72" hidden="1" customHeight="1">
      <c r="A27" s="20">
        <v>3358</v>
      </c>
      <c r="B27" s="36" t="s">
        <v>12</v>
      </c>
      <c r="C27" s="35" t="s">
        <v>40</v>
      </c>
      <c r="D27" s="33" t="s">
        <v>41</v>
      </c>
      <c r="E27" s="34">
        <v>29640</v>
      </c>
      <c r="F27" s="21"/>
      <c r="G27" s="25">
        <f t="shared" si="0"/>
        <v>0</v>
      </c>
      <c r="H27" s="26"/>
      <c r="I27" s="26"/>
      <c r="J27" s="26"/>
      <c r="K27" s="26">
        <f t="shared" si="1"/>
        <v>0</v>
      </c>
    </row>
    <row r="28" spans="1:11" ht="94.5" hidden="1" customHeight="1">
      <c r="A28" s="20">
        <v>3359</v>
      </c>
      <c r="B28" s="36" t="s">
        <v>12</v>
      </c>
      <c r="C28" s="35" t="s">
        <v>42</v>
      </c>
      <c r="D28" s="33" t="s">
        <v>43</v>
      </c>
      <c r="E28" s="34">
        <v>115250</v>
      </c>
      <c r="F28" s="21"/>
      <c r="G28" s="25">
        <f t="shared" si="0"/>
        <v>0</v>
      </c>
      <c r="H28" s="26"/>
      <c r="I28" s="26"/>
      <c r="J28" s="26"/>
      <c r="K28" s="26">
        <f t="shared" si="1"/>
        <v>0</v>
      </c>
    </row>
    <row r="29" spans="1:11" ht="72" hidden="1">
      <c r="A29" s="20">
        <v>3360</v>
      </c>
      <c r="B29" s="36" t="s">
        <v>12</v>
      </c>
      <c r="C29" s="35" t="s">
        <v>44</v>
      </c>
      <c r="D29" s="33" t="s">
        <v>45</v>
      </c>
      <c r="E29" s="34">
        <v>29650</v>
      </c>
      <c r="F29" s="21"/>
      <c r="G29" s="25">
        <f t="shared" si="0"/>
        <v>0</v>
      </c>
      <c r="H29" s="26"/>
      <c r="I29" s="26"/>
      <c r="J29" s="26"/>
      <c r="K29" s="26">
        <f t="shared" si="1"/>
        <v>0</v>
      </c>
    </row>
    <row r="30" spans="1:11" ht="72" hidden="1">
      <c r="A30" s="20">
        <v>3361</v>
      </c>
      <c r="B30" s="36"/>
      <c r="C30" s="38" t="s">
        <v>46</v>
      </c>
      <c r="D30" s="33"/>
      <c r="E30" s="30"/>
      <c r="F30" s="21"/>
      <c r="G30" s="25">
        <f t="shared" si="0"/>
        <v>0</v>
      </c>
      <c r="H30" s="26"/>
      <c r="I30" s="26"/>
      <c r="J30" s="26"/>
      <c r="K30" s="26">
        <f t="shared" si="1"/>
        <v>0</v>
      </c>
    </row>
    <row r="31" spans="1:11" ht="60" hidden="1">
      <c r="A31" s="20">
        <v>3362</v>
      </c>
      <c r="B31" s="36" t="s">
        <v>24</v>
      </c>
      <c r="C31" s="23" t="s">
        <v>47</v>
      </c>
      <c r="D31" s="33" t="s">
        <v>48</v>
      </c>
      <c r="E31" s="40">
        <v>43600</v>
      </c>
      <c r="F31" s="21"/>
      <c r="G31" s="25">
        <f t="shared" si="0"/>
        <v>0</v>
      </c>
      <c r="H31" s="26"/>
      <c r="I31" s="26"/>
      <c r="J31" s="26"/>
      <c r="K31" s="26">
        <f t="shared" si="1"/>
        <v>0</v>
      </c>
    </row>
    <row r="32" spans="1:11" ht="108" hidden="1">
      <c r="A32" s="20">
        <v>3363</v>
      </c>
      <c r="B32" s="36"/>
      <c r="C32" s="38" t="s">
        <v>49</v>
      </c>
      <c r="D32" s="33"/>
      <c r="E32" s="41"/>
      <c r="F32" s="21"/>
      <c r="G32" s="25">
        <f t="shared" si="0"/>
        <v>0</v>
      </c>
      <c r="H32" s="26"/>
      <c r="I32" s="26"/>
      <c r="J32" s="26"/>
      <c r="K32" s="26">
        <f t="shared" si="1"/>
        <v>0</v>
      </c>
    </row>
    <row r="33" spans="1:11" ht="60" hidden="1">
      <c r="A33" s="20">
        <v>3364</v>
      </c>
      <c r="B33" s="36" t="s">
        <v>24</v>
      </c>
      <c r="C33" s="23" t="s">
        <v>50</v>
      </c>
      <c r="D33" s="33" t="s">
        <v>51</v>
      </c>
      <c r="E33" s="41">
        <v>106058</v>
      </c>
      <c r="F33" s="21"/>
      <c r="G33" s="25">
        <f t="shared" si="0"/>
        <v>0</v>
      </c>
      <c r="H33" s="26"/>
      <c r="I33" s="26"/>
      <c r="J33" s="26"/>
      <c r="K33" s="26">
        <f t="shared" si="1"/>
        <v>0</v>
      </c>
    </row>
    <row r="34" spans="1:11" ht="108" hidden="1">
      <c r="A34" s="20">
        <v>3365</v>
      </c>
      <c r="B34" s="36"/>
      <c r="C34" s="38" t="s">
        <v>52</v>
      </c>
      <c r="D34" s="33"/>
      <c r="E34" s="41"/>
      <c r="F34" s="21"/>
      <c r="G34" s="25">
        <f t="shared" si="0"/>
        <v>0</v>
      </c>
      <c r="H34" s="26"/>
      <c r="I34" s="26"/>
      <c r="J34" s="26"/>
      <c r="K34" s="26">
        <f t="shared" si="1"/>
        <v>0</v>
      </c>
    </row>
    <row r="35" spans="1:11" ht="24" hidden="1">
      <c r="A35" s="20">
        <v>3366</v>
      </c>
      <c r="B35" s="36" t="s">
        <v>24</v>
      </c>
      <c r="C35" s="23" t="s">
        <v>53</v>
      </c>
      <c r="D35" s="33" t="s">
        <v>54</v>
      </c>
      <c r="E35" s="41">
        <v>119594</v>
      </c>
      <c r="F35" s="21"/>
      <c r="G35" s="25">
        <f t="shared" si="0"/>
        <v>0</v>
      </c>
      <c r="H35" s="26"/>
      <c r="I35" s="26"/>
      <c r="J35" s="26"/>
      <c r="K35" s="26">
        <f t="shared" si="1"/>
        <v>0</v>
      </c>
    </row>
    <row r="36" spans="1:11" ht="84" hidden="1">
      <c r="A36" s="20">
        <v>3367</v>
      </c>
      <c r="B36" s="36"/>
      <c r="C36" s="38" t="s">
        <v>55</v>
      </c>
      <c r="D36" s="33"/>
      <c r="E36" s="41"/>
      <c r="F36" s="21"/>
      <c r="G36" s="25">
        <f t="shared" si="0"/>
        <v>0</v>
      </c>
      <c r="H36" s="26"/>
      <c r="I36" s="26"/>
      <c r="J36" s="26"/>
      <c r="K36" s="26">
        <f t="shared" si="1"/>
        <v>0</v>
      </c>
    </row>
    <row r="37" spans="1:11" ht="48" hidden="1">
      <c r="A37" s="20">
        <v>3368</v>
      </c>
      <c r="B37" s="36" t="s">
        <v>24</v>
      </c>
      <c r="C37" s="23" t="s">
        <v>56</v>
      </c>
      <c r="D37" s="33" t="s">
        <v>57</v>
      </c>
      <c r="E37" s="41">
        <v>69402</v>
      </c>
      <c r="F37" s="21"/>
      <c r="G37" s="25">
        <f t="shared" si="0"/>
        <v>0</v>
      </c>
      <c r="H37" s="26"/>
      <c r="I37" s="26"/>
      <c r="J37" s="26"/>
      <c r="K37" s="26">
        <f t="shared" si="1"/>
        <v>0</v>
      </c>
    </row>
    <row r="38" spans="1:11" hidden="1">
      <c r="A38" s="20">
        <v>3369</v>
      </c>
      <c r="B38" s="36" t="s">
        <v>12</v>
      </c>
      <c r="C38" s="42" t="s">
        <v>58</v>
      </c>
      <c r="D38" s="33"/>
      <c r="E38" s="43">
        <v>8469</v>
      </c>
      <c r="F38" s="21"/>
      <c r="G38" s="25">
        <f t="shared" si="0"/>
        <v>0</v>
      </c>
      <c r="H38" s="26"/>
      <c r="I38" s="26"/>
      <c r="J38" s="26"/>
      <c r="K38" s="26">
        <f t="shared" si="1"/>
        <v>0</v>
      </c>
    </row>
    <row r="39" spans="1:11" ht="60" hidden="1">
      <c r="A39" s="20">
        <v>3370</v>
      </c>
      <c r="B39" s="36"/>
      <c r="C39" s="39" t="s">
        <v>59</v>
      </c>
      <c r="D39" s="33" t="s">
        <v>60</v>
      </c>
      <c r="E39" s="44"/>
      <c r="F39" s="21"/>
      <c r="G39" s="25">
        <f t="shared" si="0"/>
        <v>0</v>
      </c>
      <c r="H39" s="26"/>
      <c r="I39" s="26"/>
      <c r="J39" s="26">
        <v>1E-4</v>
      </c>
      <c r="K39" s="26">
        <f t="shared" si="1"/>
        <v>0</v>
      </c>
    </row>
    <row r="40" spans="1:11" ht="54" customHeight="1">
      <c r="A40" s="20">
        <v>3371</v>
      </c>
      <c r="B40" s="36" t="s">
        <v>24</v>
      </c>
      <c r="C40" s="45" t="s">
        <v>61</v>
      </c>
      <c r="D40" s="33" t="s">
        <v>62</v>
      </c>
      <c r="E40" s="44">
        <v>30650</v>
      </c>
      <c r="F40" s="21">
        <v>2</v>
      </c>
      <c r="G40" s="25">
        <f t="shared" si="0"/>
        <v>61300</v>
      </c>
      <c r="H40" s="26">
        <v>1</v>
      </c>
      <c r="I40" s="26">
        <f>1*25200</f>
        <v>25200</v>
      </c>
      <c r="J40" s="26">
        <v>1</v>
      </c>
      <c r="K40" s="26">
        <f t="shared" si="1"/>
        <v>30650</v>
      </c>
    </row>
    <row r="41" spans="1:11" ht="41.25" customHeight="1">
      <c r="A41" s="20">
        <v>3372</v>
      </c>
      <c r="B41" s="36" t="s">
        <v>24</v>
      </c>
      <c r="C41" s="45" t="s">
        <v>63</v>
      </c>
      <c r="D41" s="33" t="s">
        <v>64</v>
      </c>
      <c r="E41" s="34">
        <v>26420</v>
      </c>
      <c r="F41" s="21">
        <v>4</v>
      </c>
      <c r="G41" s="25">
        <f t="shared" si="0"/>
        <v>105680</v>
      </c>
      <c r="H41" s="26">
        <v>1</v>
      </c>
      <c r="I41" s="26">
        <v>26420</v>
      </c>
      <c r="J41" s="26">
        <v>3</v>
      </c>
      <c r="K41" s="26">
        <f t="shared" si="1"/>
        <v>79260</v>
      </c>
    </row>
    <row r="42" spans="1:11" ht="38.25" customHeight="1">
      <c r="A42" s="20">
        <v>3373</v>
      </c>
      <c r="B42" s="36" t="s">
        <v>24</v>
      </c>
      <c r="C42" s="45" t="s">
        <v>65</v>
      </c>
      <c r="D42" s="33" t="s">
        <v>66</v>
      </c>
      <c r="E42" s="34">
        <v>16560</v>
      </c>
      <c r="F42" s="21">
        <v>3</v>
      </c>
      <c r="G42" s="25">
        <f t="shared" si="0"/>
        <v>49680</v>
      </c>
      <c r="H42" s="26">
        <v>1</v>
      </c>
      <c r="I42" s="26">
        <f>1*11920</f>
        <v>11920</v>
      </c>
      <c r="J42" s="26">
        <v>2</v>
      </c>
      <c r="K42" s="26">
        <f t="shared" si="1"/>
        <v>33120</v>
      </c>
    </row>
    <row r="43" spans="1:11" ht="48">
      <c r="A43" s="20">
        <v>3374</v>
      </c>
      <c r="B43" s="36" t="s">
        <v>24</v>
      </c>
      <c r="C43" s="45" t="s">
        <v>67</v>
      </c>
      <c r="D43" s="33" t="s">
        <v>68</v>
      </c>
      <c r="E43" s="34">
        <v>24150</v>
      </c>
      <c r="F43" s="21">
        <v>2</v>
      </c>
      <c r="G43" s="25">
        <f t="shared" si="0"/>
        <v>48300</v>
      </c>
      <c r="H43" s="26">
        <v>2</v>
      </c>
      <c r="I43" s="26">
        <f>2*19375</f>
        <v>38750</v>
      </c>
      <c r="J43" s="26">
        <v>0</v>
      </c>
      <c r="K43" s="26">
        <f t="shared" si="1"/>
        <v>0</v>
      </c>
    </row>
    <row r="44" spans="1:11" ht="24">
      <c r="A44" s="20">
        <v>3375</v>
      </c>
      <c r="B44" s="36" t="s">
        <v>24</v>
      </c>
      <c r="C44" s="45" t="s">
        <v>69</v>
      </c>
      <c r="D44" s="33" t="s">
        <v>70</v>
      </c>
      <c r="E44" s="34">
        <v>28980</v>
      </c>
      <c r="F44" s="21">
        <v>3</v>
      </c>
      <c r="G44" s="25">
        <f t="shared" si="0"/>
        <v>86940</v>
      </c>
      <c r="H44" s="26">
        <v>3</v>
      </c>
      <c r="I44" s="26">
        <f>3*15200</f>
        <v>45600</v>
      </c>
      <c r="J44" s="26">
        <v>0</v>
      </c>
      <c r="K44" s="26">
        <f t="shared" si="1"/>
        <v>0</v>
      </c>
    </row>
    <row r="45" spans="1:11" ht="60">
      <c r="A45" s="20">
        <v>3376</v>
      </c>
      <c r="B45" s="36" t="s">
        <v>24</v>
      </c>
      <c r="C45" s="45" t="s">
        <v>71</v>
      </c>
      <c r="D45" s="33" t="s">
        <v>72</v>
      </c>
      <c r="E45" s="34">
        <v>36570</v>
      </c>
      <c r="F45" s="21">
        <v>2</v>
      </c>
      <c r="G45" s="25">
        <f t="shared" si="0"/>
        <v>73140</v>
      </c>
      <c r="H45" s="26">
        <v>1</v>
      </c>
      <c r="I45" s="26">
        <v>31800</v>
      </c>
      <c r="J45" s="26">
        <v>1</v>
      </c>
      <c r="K45" s="26">
        <f t="shared" si="1"/>
        <v>36570</v>
      </c>
    </row>
    <row r="46" spans="1:11" ht="48" customHeight="1">
      <c r="A46" s="20">
        <v>3377</v>
      </c>
      <c r="B46" s="36" t="s">
        <v>24</v>
      </c>
      <c r="C46" s="45" t="s">
        <v>73</v>
      </c>
      <c r="D46" s="33" t="s">
        <v>72</v>
      </c>
      <c r="E46" s="34">
        <v>26570</v>
      </c>
      <c r="F46" s="21">
        <v>2</v>
      </c>
      <c r="G46" s="25">
        <f t="shared" si="0"/>
        <v>53140</v>
      </c>
      <c r="H46" s="26">
        <v>1</v>
      </c>
      <c r="I46" s="26">
        <f>1*30200</f>
        <v>30200</v>
      </c>
      <c r="J46" s="26">
        <v>1</v>
      </c>
      <c r="K46" s="26">
        <f t="shared" si="1"/>
        <v>26570</v>
      </c>
    </row>
    <row r="47" spans="1:11" ht="72" hidden="1">
      <c r="A47" s="20">
        <v>3378</v>
      </c>
      <c r="B47" s="36" t="s">
        <v>24</v>
      </c>
      <c r="C47" s="29" t="s">
        <v>74</v>
      </c>
      <c r="D47" s="33" t="s">
        <v>75</v>
      </c>
      <c r="E47" s="30"/>
      <c r="F47" s="21"/>
      <c r="G47" s="25">
        <f t="shared" si="0"/>
        <v>0</v>
      </c>
      <c r="H47" s="26"/>
      <c r="I47" s="26"/>
      <c r="J47" s="26"/>
      <c r="K47" s="26">
        <f t="shared" si="1"/>
        <v>0</v>
      </c>
    </row>
    <row r="48" spans="1:11" ht="84" hidden="1">
      <c r="A48" s="20">
        <v>3379</v>
      </c>
      <c r="B48" s="36" t="s">
        <v>24</v>
      </c>
      <c r="C48" s="23" t="s">
        <v>76</v>
      </c>
      <c r="D48" s="46" t="s">
        <v>77</v>
      </c>
      <c r="E48" s="30">
        <v>177360</v>
      </c>
      <c r="F48" s="21"/>
      <c r="G48" s="25">
        <f t="shared" si="0"/>
        <v>0</v>
      </c>
      <c r="H48" s="26"/>
      <c r="I48" s="26"/>
      <c r="J48" s="26"/>
      <c r="K48" s="26">
        <f t="shared" si="1"/>
        <v>0</v>
      </c>
    </row>
    <row r="49" spans="1:11" ht="84" hidden="1">
      <c r="A49" s="20">
        <v>3380</v>
      </c>
      <c r="B49" s="36" t="s">
        <v>24</v>
      </c>
      <c r="C49" s="23" t="s">
        <v>78</v>
      </c>
      <c r="D49" s="46" t="s">
        <v>77</v>
      </c>
      <c r="E49" s="30">
        <v>177360</v>
      </c>
      <c r="F49" s="21"/>
      <c r="G49" s="25">
        <f t="shared" si="0"/>
        <v>0</v>
      </c>
      <c r="H49" s="26"/>
      <c r="I49" s="26"/>
      <c r="J49" s="26"/>
      <c r="K49" s="26">
        <f t="shared" si="1"/>
        <v>0</v>
      </c>
    </row>
    <row r="50" spans="1:11" ht="36" hidden="1">
      <c r="A50" s="20">
        <v>3381</v>
      </c>
      <c r="B50" s="36" t="s">
        <v>24</v>
      </c>
      <c r="C50" s="29" t="s">
        <v>79</v>
      </c>
      <c r="D50" s="33" t="s">
        <v>80</v>
      </c>
      <c r="E50" s="40">
        <v>61500</v>
      </c>
      <c r="F50" s="21"/>
      <c r="G50" s="25">
        <f t="shared" si="0"/>
        <v>0</v>
      </c>
      <c r="H50" s="26"/>
      <c r="I50" s="26"/>
      <c r="J50" s="26"/>
      <c r="K50" s="26">
        <f t="shared" si="1"/>
        <v>0</v>
      </c>
    </row>
    <row r="51" spans="1:11" ht="24" hidden="1">
      <c r="A51" s="20">
        <v>3382</v>
      </c>
      <c r="B51" s="36" t="s">
        <v>17</v>
      </c>
      <c r="C51" s="29" t="s">
        <v>81</v>
      </c>
      <c r="D51" s="33" t="s">
        <v>82</v>
      </c>
      <c r="E51" s="30">
        <v>16440</v>
      </c>
      <c r="F51" s="21"/>
      <c r="G51" s="25">
        <f t="shared" si="0"/>
        <v>0</v>
      </c>
      <c r="H51" s="26"/>
      <c r="I51" s="26"/>
      <c r="J51" s="26"/>
      <c r="K51" s="26">
        <f t="shared" si="1"/>
        <v>0</v>
      </c>
    </row>
    <row r="52" spans="1:11" ht="48" hidden="1">
      <c r="A52" s="20">
        <v>3383</v>
      </c>
      <c r="B52" s="31"/>
      <c r="C52" s="39" t="s">
        <v>83</v>
      </c>
      <c r="D52" s="33"/>
      <c r="E52" s="30"/>
      <c r="F52" s="21"/>
      <c r="G52" s="25">
        <f t="shared" si="0"/>
        <v>0</v>
      </c>
      <c r="H52" s="26"/>
      <c r="I52" s="26"/>
      <c r="J52" s="26"/>
      <c r="K52" s="26">
        <f t="shared" si="1"/>
        <v>0</v>
      </c>
    </row>
    <row r="53" spans="1:11" ht="48" hidden="1">
      <c r="A53" s="20">
        <v>3384</v>
      </c>
      <c r="B53" s="31" t="s">
        <v>84</v>
      </c>
      <c r="C53" s="39" t="s">
        <v>85</v>
      </c>
      <c r="D53" s="33" t="s">
        <v>86</v>
      </c>
      <c r="E53" s="44">
        <v>27950</v>
      </c>
      <c r="F53" s="21"/>
      <c r="G53" s="25">
        <f t="shared" si="0"/>
        <v>0</v>
      </c>
      <c r="H53" s="26"/>
      <c r="I53" s="26"/>
      <c r="J53" s="26"/>
      <c r="K53" s="26">
        <f t="shared" si="1"/>
        <v>0</v>
      </c>
    </row>
    <row r="54" spans="1:11" ht="48" hidden="1">
      <c r="A54" s="20">
        <v>3385</v>
      </c>
      <c r="B54" s="31" t="s">
        <v>84</v>
      </c>
      <c r="C54" s="39" t="s">
        <v>87</v>
      </c>
      <c r="D54" s="33" t="s">
        <v>86</v>
      </c>
      <c r="E54" s="44">
        <v>27950</v>
      </c>
      <c r="F54" s="21"/>
      <c r="G54" s="25">
        <f t="shared" si="0"/>
        <v>0</v>
      </c>
      <c r="H54" s="26"/>
      <c r="I54" s="26"/>
      <c r="J54" s="26"/>
      <c r="K54" s="26">
        <f t="shared" si="1"/>
        <v>0</v>
      </c>
    </row>
    <row r="55" spans="1:11" ht="48" hidden="1">
      <c r="A55" s="20">
        <v>3386</v>
      </c>
      <c r="B55" s="31" t="s">
        <v>84</v>
      </c>
      <c r="C55" s="39" t="s">
        <v>88</v>
      </c>
      <c r="D55" s="33" t="s">
        <v>89</v>
      </c>
      <c r="E55" s="44">
        <v>27950</v>
      </c>
      <c r="F55" s="21"/>
      <c r="G55" s="25">
        <f t="shared" si="0"/>
        <v>0</v>
      </c>
      <c r="H55" s="26"/>
      <c r="I55" s="26"/>
      <c r="J55" s="26"/>
      <c r="K55" s="26">
        <f t="shared" si="1"/>
        <v>0</v>
      </c>
    </row>
    <row r="56" spans="1:11" ht="48" hidden="1">
      <c r="A56" s="20">
        <v>3387</v>
      </c>
      <c r="B56" s="31" t="s">
        <v>24</v>
      </c>
      <c r="C56" s="39" t="s">
        <v>90</v>
      </c>
      <c r="D56" s="33" t="s">
        <v>86</v>
      </c>
      <c r="E56" s="44">
        <v>35950</v>
      </c>
      <c r="F56" s="21"/>
      <c r="G56" s="25">
        <f t="shared" si="0"/>
        <v>0</v>
      </c>
      <c r="H56" s="26"/>
      <c r="I56" s="26"/>
      <c r="J56" s="26"/>
      <c r="K56" s="26">
        <f t="shared" si="1"/>
        <v>0</v>
      </c>
    </row>
    <row r="57" spans="1:11" ht="60" hidden="1">
      <c r="A57" s="20">
        <v>3388</v>
      </c>
      <c r="B57" s="31" t="s">
        <v>24</v>
      </c>
      <c r="C57" s="23" t="s">
        <v>91</v>
      </c>
      <c r="D57" s="33"/>
      <c r="E57" s="40">
        <v>20550</v>
      </c>
      <c r="F57" s="21"/>
      <c r="G57" s="25">
        <f t="shared" si="0"/>
        <v>0</v>
      </c>
      <c r="H57" s="26"/>
      <c r="I57" s="26"/>
      <c r="J57" s="26"/>
      <c r="K57" s="26">
        <f t="shared" si="1"/>
        <v>0</v>
      </c>
    </row>
    <row r="58" spans="1:11" ht="72" hidden="1">
      <c r="A58" s="20">
        <v>3389</v>
      </c>
      <c r="B58" s="31" t="s">
        <v>24</v>
      </c>
      <c r="C58" s="39" t="s">
        <v>92</v>
      </c>
      <c r="D58" s="33" t="s">
        <v>93</v>
      </c>
      <c r="E58" s="44">
        <v>23500</v>
      </c>
      <c r="F58" s="21"/>
      <c r="G58" s="25">
        <f t="shared" si="0"/>
        <v>0</v>
      </c>
      <c r="H58" s="26"/>
      <c r="I58" s="26"/>
      <c r="J58" s="26"/>
      <c r="K58" s="26">
        <f t="shared" si="1"/>
        <v>0</v>
      </c>
    </row>
    <row r="59" spans="1:11" ht="72" hidden="1">
      <c r="A59" s="20">
        <v>3390</v>
      </c>
      <c r="B59" s="31" t="s">
        <v>24</v>
      </c>
      <c r="C59" s="23" t="s">
        <v>94</v>
      </c>
      <c r="D59" s="33" t="s">
        <v>95</v>
      </c>
      <c r="E59" s="44">
        <v>23500</v>
      </c>
      <c r="F59" s="21"/>
      <c r="G59" s="25">
        <f t="shared" si="0"/>
        <v>0</v>
      </c>
      <c r="H59" s="26"/>
      <c r="I59" s="26"/>
      <c r="J59" s="26"/>
      <c r="K59" s="26">
        <f t="shared" si="1"/>
        <v>0</v>
      </c>
    </row>
    <row r="60" spans="1:11" ht="48" hidden="1">
      <c r="A60" s="20">
        <v>3391</v>
      </c>
      <c r="B60" s="31" t="s">
        <v>24</v>
      </c>
      <c r="C60" s="39" t="s">
        <v>96</v>
      </c>
      <c r="D60" s="33" t="s">
        <v>97</v>
      </c>
      <c r="E60" s="44">
        <v>27950</v>
      </c>
      <c r="F60" s="21"/>
      <c r="G60" s="25">
        <f t="shared" si="0"/>
        <v>0</v>
      </c>
      <c r="H60" s="26"/>
      <c r="I60" s="26"/>
      <c r="J60" s="26"/>
      <c r="K60" s="26">
        <f t="shared" si="1"/>
        <v>0</v>
      </c>
    </row>
    <row r="61" spans="1:11" ht="72" hidden="1">
      <c r="A61" s="20">
        <v>3392</v>
      </c>
      <c r="B61" s="31" t="s">
        <v>24</v>
      </c>
      <c r="C61" s="47" t="s">
        <v>98</v>
      </c>
      <c r="D61" s="48" t="s">
        <v>99</v>
      </c>
      <c r="E61" s="44">
        <v>27950</v>
      </c>
      <c r="F61" s="21"/>
      <c r="G61" s="25">
        <f t="shared" si="0"/>
        <v>0</v>
      </c>
      <c r="H61" s="26"/>
      <c r="I61" s="26"/>
      <c r="J61" s="26"/>
      <c r="K61" s="26">
        <f t="shared" si="1"/>
        <v>0</v>
      </c>
    </row>
    <row r="62" spans="1:11" ht="36" hidden="1">
      <c r="A62" s="20">
        <v>3393</v>
      </c>
      <c r="B62" s="31" t="s">
        <v>24</v>
      </c>
      <c r="C62" s="39" t="s">
        <v>100</v>
      </c>
      <c r="D62" s="33" t="s">
        <v>101</v>
      </c>
      <c r="E62" s="44">
        <v>27950</v>
      </c>
      <c r="F62" s="21"/>
      <c r="G62" s="25">
        <f t="shared" si="0"/>
        <v>0</v>
      </c>
      <c r="H62" s="26"/>
      <c r="I62" s="26"/>
      <c r="J62" s="26"/>
      <c r="K62" s="26">
        <f t="shared" si="1"/>
        <v>0</v>
      </c>
    </row>
    <row r="63" spans="1:11" ht="48" hidden="1">
      <c r="A63" s="20">
        <v>3394</v>
      </c>
      <c r="B63" s="31" t="s">
        <v>24</v>
      </c>
      <c r="C63" s="39" t="s">
        <v>102</v>
      </c>
      <c r="D63" s="33" t="s">
        <v>103</v>
      </c>
      <c r="E63" s="44">
        <v>27950</v>
      </c>
      <c r="F63" s="21"/>
      <c r="G63" s="25">
        <f t="shared" si="0"/>
        <v>0</v>
      </c>
      <c r="H63" s="26"/>
      <c r="I63" s="26"/>
      <c r="J63" s="26"/>
      <c r="K63" s="26">
        <f t="shared" si="1"/>
        <v>0</v>
      </c>
    </row>
    <row r="64" spans="1:11" ht="72" hidden="1">
      <c r="A64" s="20">
        <v>3395</v>
      </c>
      <c r="B64" s="31" t="s">
        <v>24</v>
      </c>
      <c r="C64" s="39" t="s">
        <v>104</v>
      </c>
      <c r="D64" s="33" t="s">
        <v>86</v>
      </c>
      <c r="E64" s="44">
        <v>27950</v>
      </c>
      <c r="F64" s="21"/>
      <c r="G64" s="25">
        <f t="shared" si="0"/>
        <v>0</v>
      </c>
      <c r="H64" s="26"/>
      <c r="I64" s="26"/>
      <c r="J64" s="26"/>
      <c r="K64" s="26">
        <f t="shared" si="1"/>
        <v>0</v>
      </c>
    </row>
    <row r="65" spans="1:11" ht="60" hidden="1">
      <c r="A65" s="20">
        <v>3396</v>
      </c>
      <c r="B65" s="31" t="s">
        <v>24</v>
      </c>
      <c r="C65" s="39" t="s">
        <v>105</v>
      </c>
      <c r="D65" s="33" t="s">
        <v>106</v>
      </c>
      <c r="E65" s="44">
        <v>27950</v>
      </c>
      <c r="F65" s="21"/>
      <c r="G65" s="25">
        <f t="shared" si="0"/>
        <v>0</v>
      </c>
      <c r="H65" s="26"/>
      <c r="I65" s="26"/>
      <c r="J65" s="26"/>
      <c r="K65" s="26">
        <f t="shared" si="1"/>
        <v>0</v>
      </c>
    </row>
    <row r="66" spans="1:11" ht="36" hidden="1">
      <c r="A66" s="20">
        <v>3397</v>
      </c>
      <c r="B66" s="31"/>
      <c r="C66" s="39" t="s">
        <v>107</v>
      </c>
      <c r="D66" s="33"/>
      <c r="E66" s="44"/>
      <c r="F66" s="21"/>
      <c r="G66" s="25">
        <f t="shared" si="0"/>
        <v>0</v>
      </c>
      <c r="H66" s="26"/>
      <c r="I66" s="26"/>
      <c r="J66" s="26"/>
      <c r="K66" s="26">
        <f t="shared" si="1"/>
        <v>0</v>
      </c>
    </row>
    <row r="67" spans="1:11" ht="48" hidden="1">
      <c r="A67" s="20">
        <v>3398</v>
      </c>
      <c r="B67" s="31" t="s">
        <v>24</v>
      </c>
      <c r="C67" s="39" t="s">
        <v>108</v>
      </c>
      <c r="D67" s="33" t="s">
        <v>109</v>
      </c>
      <c r="E67" s="44">
        <v>27950</v>
      </c>
      <c r="F67" s="21"/>
      <c r="G67" s="25">
        <f t="shared" si="0"/>
        <v>0</v>
      </c>
      <c r="H67" s="26"/>
      <c r="I67" s="26"/>
      <c r="J67" s="26"/>
      <c r="K67" s="26">
        <f t="shared" si="1"/>
        <v>0</v>
      </c>
    </row>
    <row r="68" spans="1:11" ht="48" hidden="1">
      <c r="A68" s="20">
        <v>3399</v>
      </c>
      <c r="B68" s="31" t="s">
        <v>24</v>
      </c>
      <c r="C68" s="39" t="s">
        <v>110</v>
      </c>
      <c r="D68" s="33" t="s">
        <v>111</v>
      </c>
      <c r="E68" s="44">
        <v>27950</v>
      </c>
      <c r="F68" s="21"/>
      <c r="G68" s="25">
        <f t="shared" si="0"/>
        <v>0</v>
      </c>
      <c r="H68" s="26"/>
      <c r="I68" s="26"/>
      <c r="J68" s="26"/>
      <c r="K68" s="26">
        <f t="shared" si="1"/>
        <v>0</v>
      </c>
    </row>
    <row r="69" spans="1:11" ht="48" hidden="1">
      <c r="A69" s="20">
        <v>3400</v>
      </c>
      <c r="B69" s="31" t="s">
        <v>24</v>
      </c>
      <c r="C69" s="39" t="s">
        <v>112</v>
      </c>
      <c r="D69" s="33" t="s">
        <v>111</v>
      </c>
      <c r="E69" s="44">
        <v>27950</v>
      </c>
      <c r="F69" s="21"/>
      <c r="G69" s="25">
        <f t="shared" si="0"/>
        <v>0</v>
      </c>
      <c r="H69" s="26"/>
      <c r="I69" s="26"/>
      <c r="J69" s="26"/>
      <c r="K69" s="26">
        <f t="shared" si="1"/>
        <v>0</v>
      </c>
    </row>
    <row r="70" spans="1:11" ht="48" hidden="1">
      <c r="A70" s="20">
        <v>3401</v>
      </c>
      <c r="B70" s="31" t="s">
        <v>24</v>
      </c>
      <c r="C70" s="39" t="s">
        <v>113</v>
      </c>
      <c r="D70" s="33" t="s">
        <v>114</v>
      </c>
      <c r="E70" s="44">
        <v>27950</v>
      </c>
      <c r="F70" s="21"/>
      <c r="G70" s="25">
        <f t="shared" si="0"/>
        <v>0</v>
      </c>
      <c r="H70" s="26"/>
      <c r="I70" s="26"/>
      <c r="J70" s="26"/>
      <c r="K70" s="26">
        <f t="shared" si="1"/>
        <v>0</v>
      </c>
    </row>
    <row r="71" spans="1:11" ht="24" hidden="1">
      <c r="A71" s="20">
        <v>3402</v>
      </c>
      <c r="B71" s="31" t="s">
        <v>24</v>
      </c>
      <c r="C71" s="39" t="s">
        <v>115</v>
      </c>
      <c r="D71" s="33" t="s">
        <v>116</v>
      </c>
      <c r="E71" s="44">
        <v>27950</v>
      </c>
      <c r="F71" s="21"/>
      <c r="G71" s="25">
        <f t="shared" si="0"/>
        <v>0</v>
      </c>
      <c r="H71" s="26"/>
      <c r="I71" s="26"/>
      <c r="J71" s="26"/>
      <c r="K71" s="26">
        <f t="shared" si="1"/>
        <v>0</v>
      </c>
    </row>
    <row r="72" spans="1:11" hidden="1">
      <c r="A72" s="20">
        <v>3403</v>
      </c>
      <c r="B72" s="31"/>
      <c r="C72" s="39" t="s">
        <v>117</v>
      </c>
      <c r="D72" s="33"/>
      <c r="E72" s="44"/>
      <c r="F72" s="21"/>
      <c r="G72" s="25">
        <f t="shared" si="0"/>
        <v>0</v>
      </c>
      <c r="H72" s="26"/>
      <c r="I72" s="26"/>
      <c r="J72" s="26"/>
      <c r="K72" s="26">
        <f t="shared" si="1"/>
        <v>0</v>
      </c>
    </row>
    <row r="73" spans="1:11" ht="48" hidden="1">
      <c r="A73" s="20">
        <v>3404</v>
      </c>
      <c r="B73" s="31" t="s">
        <v>24</v>
      </c>
      <c r="C73" s="39" t="s">
        <v>118</v>
      </c>
      <c r="D73" s="33" t="s">
        <v>119</v>
      </c>
      <c r="E73" s="44">
        <v>17100</v>
      </c>
      <c r="F73" s="21"/>
      <c r="G73" s="25">
        <f t="shared" si="0"/>
        <v>0</v>
      </c>
      <c r="H73" s="26"/>
      <c r="I73" s="26"/>
      <c r="J73" s="26"/>
      <c r="K73" s="26">
        <f t="shared" si="1"/>
        <v>0</v>
      </c>
    </row>
    <row r="74" spans="1:11" ht="49.5" customHeight="1">
      <c r="A74" s="20">
        <v>3405</v>
      </c>
      <c r="B74" s="31" t="s">
        <v>24</v>
      </c>
      <c r="C74" s="39" t="s">
        <v>120</v>
      </c>
      <c r="D74" s="33" t="s">
        <v>121</v>
      </c>
      <c r="E74" s="30">
        <v>17580</v>
      </c>
      <c r="F74" s="21">
        <v>2</v>
      </c>
      <c r="G74" s="25">
        <f t="shared" si="0"/>
        <v>35160</v>
      </c>
      <c r="H74" s="26">
        <v>1</v>
      </c>
      <c r="I74" s="26">
        <f>1*15400</f>
        <v>15400</v>
      </c>
      <c r="J74" s="26">
        <v>1</v>
      </c>
      <c r="K74" s="26">
        <f t="shared" si="1"/>
        <v>17580</v>
      </c>
    </row>
    <row r="75" spans="1:11" ht="60" hidden="1">
      <c r="A75" s="20">
        <v>3406</v>
      </c>
      <c r="B75" s="31" t="s">
        <v>24</v>
      </c>
      <c r="C75" s="39" t="s">
        <v>122</v>
      </c>
      <c r="D75" s="33" t="s">
        <v>123</v>
      </c>
      <c r="E75" s="49">
        <v>4012.2432000000003</v>
      </c>
      <c r="F75" s="21"/>
      <c r="G75" s="25">
        <f t="shared" si="0"/>
        <v>0</v>
      </c>
      <c r="H75" s="26"/>
      <c r="I75" s="26"/>
      <c r="J75" s="26"/>
      <c r="K75" s="26">
        <f t="shared" si="1"/>
        <v>0</v>
      </c>
    </row>
    <row r="76" spans="1:11" ht="48" hidden="1">
      <c r="A76" s="20">
        <v>3407</v>
      </c>
      <c r="B76" s="31" t="s">
        <v>24</v>
      </c>
      <c r="C76" s="39" t="s">
        <v>124</v>
      </c>
      <c r="D76" s="33"/>
      <c r="E76" s="49">
        <v>14067.1188</v>
      </c>
      <c r="F76" s="50"/>
      <c r="G76" s="25">
        <f t="shared" si="0"/>
        <v>0</v>
      </c>
      <c r="H76" s="51"/>
      <c r="I76" s="51"/>
      <c r="J76" s="51"/>
      <c r="K76" s="26">
        <f t="shared" si="1"/>
        <v>0</v>
      </c>
    </row>
    <row r="77" spans="1:11" ht="48" hidden="1">
      <c r="A77" s="20">
        <v>3408</v>
      </c>
      <c r="B77" s="31" t="s">
        <v>24</v>
      </c>
      <c r="C77" s="39" t="s">
        <v>125</v>
      </c>
      <c r="D77" s="33"/>
      <c r="E77" s="49">
        <v>14067.1188</v>
      </c>
      <c r="F77" s="50"/>
      <c r="G77" s="25">
        <f t="shared" si="0"/>
        <v>0</v>
      </c>
      <c r="H77" s="51"/>
      <c r="I77" s="51"/>
      <c r="J77" s="51"/>
      <c r="K77" s="26">
        <f t="shared" si="1"/>
        <v>0</v>
      </c>
    </row>
    <row r="78" spans="1:11" ht="24" hidden="1">
      <c r="A78" s="20">
        <v>3409</v>
      </c>
      <c r="B78" s="31" t="s">
        <v>24</v>
      </c>
      <c r="C78" s="39" t="s">
        <v>126</v>
      </c>
      <c r="D78" s="33" t="s">
        <v>127</v>
      </c>
      <c r="E78" s="49">
        <v>29025.205200000004</v>
      </c>
      <c r="F78" s="21"/>
      <c r="G78" s="25">
        <f t="shared" si="0"/>
        <v>0</v>
      </c>
      <c r="H78" s="26"/>
      <c r="I78" s="26"/>
      <c r="J78" s="26"/>
      <c r="K78" s="26">
        <f t="shared" si="1"/>
        <v>0</v>
      </c>
    </row>
    <row r="79" spans="1:11" ht="24" hidden="1">
      <c r="A79" s="20">
        <v>3410</v>
      </c>
      <c r="B79" s="31" t="s">
        <v>24</v>
      </c>
      <c r="C79" s="39" t="s">
        <v>128</v>
      </c>
      <c r="D79" s="33" t="s">
        <v>127</v>
      </c>
      <c r="E79" s="49">
        <v>29025.205200000004</v>
      </c>
      <c r="F79" s="21"/>
      <c r="G79" s="25">
        <f t="shared" si="0"/>
        <v>0</v>
      </c>
      <c r="H79" s="26"/>
      <c r="I79" s="26"/>
      <c r="J79" s="26"/>
      <c r="K79" s="26">
        <f t="shared" si="1"/>
        <v>0</v>
      </c>
    </row>
    <row r="80" spans="1:11" ht="36" hidden="1">
      <c r="A80" s="20">
        <v>3411</v>
      </c>
      <c r="B80" s="31" t="s">
        <v>24</v>
      </c>
      <c r="C80" s="39" t="s">
        <v>129</v>
      </c>
      <c r="D80" s="33" t="s">
        <v>130</v>
      </c>
      <c r="E80" s="44">
        <v>25412</v>
      </c>
      <c r="F80" s="21"/>
      <c r="G80" s="25">
        <f t="shared" ref="G80:G143" si="2">E80*F80</f>
        <v>0</v>
      </c>
      <c r="H80" s="26"/>
      <c r="I80" s="26"/>
      <c r="J80" s="26"/>
      <c r="K80" s="26">
        <f t="shared" ref="K80:K143" si="3">E80*J80</f>
        <v>0</v>
      </c>
    </row>
    <row r="81" spans="1:11" ht="36" hidden="1">
      <c r="A81" s="20">
        <v>3412</v>
      </c>
      <c r="B81" s="31" t="s">
        <v>24</v>
      </c>
      <c r="C81" s="39" t="s">
        <v>131</v>
      </c>
      <c r="D81" s="33" t="s">
        <v>132</v>
      </c>
      <c r="E81" s="30">
        <v>21300</v>
      </c>
      <c r="F81" s="21"/>
      <c r="G81" s="25">
        <f t="shared" si="2"/>
        <v>0</v>
      </c>
      <c r="H81" s="26"/>
      <c r="I81" s="26"/>
      <c r="J81" s="26"/>
      <c r="K81" s="26">
        <f t="shared" si="3"/>
        <v>0</v>
      </c>
    </row>
    <row r="82" spans="1:11" ht="24" hidden="1">
      <c r="A82" s="20">
        <v>3413</v>
      </c>
      <c r="B82" s="31" t="s">
        <v>24</v>
      </c>
      <c r="C82" s="39" t="s">
        <v>133</v>
      </c>
      <c r="D82" s="33"/>
      <c r="E82" s="30">
        <v>21300</v>
      </c>
      <c r="F82" s="21"/>
      <c r="G82" s="25">
        <f t="shared" si="2"/>
        <v>0</v>
      </c>
      <c r="H82" s="26"/>
      <c r="I82" s="26"/>
      <c r="J82" s="26"/>
      <c r="K82" s="26">
        <f t="shared" si="3"/>
        <v>0</v>
      </c>
    </row>
    <row r="83" spans="1:11" ht="60" hidden="1">
      <c r="A83" s="20">
        <v>3414</v>
      </c>
      <c r="B83" s="31"/>
      <c r="C83" s="39" t="s">
        <v>134</v>
      </c>
      <c r="D83" s="33"/>
      <c r="E83" s="30"/>
      <c r="F83" s="21"/>
      <c r="G83" s="25">
        <f t="shared" si="2"/>
        <v>0</v>
      </c>
      <c r="H83" s="26"/>
      <c r="I83" s="26"/>
      <c r="J83" s="26"/>
      <c r="K83" s="26">
        <f t="shared" si="3"/>
        <v>0</v>
      </c>
    </row>
    <row r="84" spans="1:11" ht="24" hidden="1">
      <c r="A84" s="20">
        <v>3415</v>
      </c>
      <c r="B84" s="31" t="s">
        <v>17</v>
      </c>
      <c r="C84" s="39" t="s">
        <v>135</v>
      </c>
      <c r="D84" s="33" t="s">
        <v>136</v>
      </c>
      <c r="E84" s="30">
        <v>1800</v>
      </c>
      <c r="F84" s="21"/>
      <c r="G84" s="25">
        <f t="shared" si="2"/>
        <v>0</v>
      </c>
      <c r="H84" s="26"/>
      <c r="I84" s="26"/>
      <c r="J84" s="26"/>
      <c r="K84" s="26">
        <f t="shared" si="3"/>
        <v>0</v>
      </c>
    </row>
    <row r="85" spans="1:11" ht="24" hidden="1">
      <c r="A85" s="20">
        <v>3416</v>
      </c>
      <c r="B85" s="31" t="s">
        <v>17</v>
      </c>
      <c r="C85" s="39" t="s">
        <v>137</v>
      </c>
      <c r="D85" s="33" t="s">
        <v>136</v>
      </c>
      <c r="E85" s="30">
        <v>1800</v>
      </c>
      <c r="F85" s="21"/>
      <c r="G85" s="25">
        <f t="shared" si="2"/>
        <v>0</v>
      </c>
      <c r="H85" s="26"/>
      <c r="I85" s="26"/>
      <c r="J85" s="26"/>
      <c r="K85" s="26">
        <f t="shared" si="3"/>
        <v>0</v>
      </c>
    </row>
    <row r="86" spans="1:11" ht="24" hidden="1">
      <c r="A86" s="20">
        <v>3417</v>
      </c>
      <c r="B86" s="31" t="s">
        <v>17</v>
      </c>
      <c r="C86" s="39" t="s">
        <v>138</v>
      </c>
      <c r="D86" s="33" t="s">
        <v>136</v>
      </c>
      <c r="E86" s="30">
        <v>1800</v>
      </c>
      <c r="F86" s="21"/>
      <c r="G86" s="25">
        <f t="shared" si="2"/>
        <v>0</v>
      </c>
      <c r="H86" s="26"/>
      <c r="I86" s="26"/>
      <c r="J86" s="26"/>
      <c r="K86" s="26">
        <f t="shared" si="3"/>
        <v>0</v>
      </c>
    </row>
    <row r="87" spans="1:11" ht="36" hidden="1">
      <c r="A87" s="20">
        <v>3418</v>
      </c>
      <c r="B87" s="31" t="s">
        <v>17</v>
      </c>
      <c r="C87" s="39" t="s">
        <v>139</v>
      </c>
      <c r="D87" s="33" t="s">
        <v>136</v>
      </c>
      <c r="E87" s="30">
        <v>1800</v>
      </c>
      <c r="F87" s="21"/>
      <c r="G87" s="25">
        <f t="shared" si="2"/>
        <v>0</v>
      </c>
      <c r="H87" s="26"/>
      <c r="I87" s="26"/>
      <c r="J87" s="26"/>
      <c r="K87" s="26">
        <f t="shared" si="3"/>
        <v>0</v>
      </c>
    </row>
    <row r="88" spans="1:11" ht="24" hidden="1">
      <c r="A88" s="20">
        <v>3419</v>
      </c>
      <c r="B88" s="31" t="s">
        <v>17</v>
      </c>
      <c r="C88" s="39" t="s">
        <v>140</v>
      </c>
      <c r="D88" s="33" t="s">
        <v>136</v>
      </c>
      <c r="E88" s="30">
        <v>1800</v>
      </c>
      <c r="F88" s="21"/>
      <c r="G88" s="25">
        <f t="shared" si="2"/>
        <v>0</v>
      </c>
      <c r="H88" s="26"/>
      <c r="I88" s="26"/>
      <c r="J88" s="26"/>
      <c r="K88" s="26">
        <f t="shared" si="3"/>
        <v>0</v>
      </c>
    </row>
    <row r="89" spans="1:11" ht="24" hidden="1">
      <c r="A89" s="20">
        <v>3420</v>
      </c>
      <c r="B89" s="31" t="s">
        <v>17</v>
      </c>
      <c r="C89" s="39" t="s">
        <v>141</v>
      </c>
      <c r="D89" s="33" t="s">
        <v>136</v>
      </c>
      <c r="E89" s="30">
        <v>1800</v>
      </c>
      <c r="F89" s="21"/>
      <c r="G89" s="25">
        <f t="shared" si="2"/>
        <v>0</v>
      </c>
      <c r="H89" s="26"/>
      <c r="I89" s="26"/>
      <c r="J89" s="26"/>
      <c r="K89" s="26">
        <f t="shared" si="3"/>
        <v>0</v>
      </c>
    </row>
    <row r="90" spans="1:11" ht="36" hidden="1">
      <c r="A90" s="20">
        <v>3421</v>
      </c>
      <c r="B90" s="31" t="s">
        <v>17</v>
      </c>
      <c r="C90" s="39" t="s">
        <v>142</v>
      </c>
      <c r="D90" s="33" t="s">
        <v>136</v>
      </c>
      <c r="E90" s="30">
        <v>1800</v>
      </c>
      <c r="F90" s="21"/>
      <c r="G90" s="25">
        <f t="shared" si="2"/>
        <v>0</v>
      </c>
      <c r="H90" s="26"/>
      <c r="I90" s="26"/>
      <c r="J90" s="26"/>
      <c r="K90" s="26">
        <f t="shared" si="3"/>
        <v>0</v>
      </c>
    </row>
    <row r="91" spans="1:11" ht="24" hidden="1">
      <c r="A91" s="20">
        <v>3422</v>
      </c>
      <c r="B91" s="31" t="s">
        <v>17</v>
      </c>
      <c r="C91" s="39" t="s">
        <v>143</v>
      </c>
      <c r="D91" s="33" t="s">
        <v>136</v>
      </c>
      <c r="E91" s="30">
        <v>1800</v>
      </c>
      <c r="F91" s="21"/>
      <c r="G91" s="25">
        <f t="shared" si="2"/>
        <v>0</v>
      </c>
      <c r="H91" s="26"/>
      <c r="I91" s="26"/>
      <c r="J91" s="26"/>
      <c r="K91" s="26">
        <f t="shared" si="3"/>
        <v>0</v>
      </c>
    </row>
    <row r="92" spans="1:11" ht="24" hidden="1">
      <c r="A92" s="20">
        <v>3423</v>
      </c>
      <c r="B92" s="31" t="s">
        <v>17</v>
      </c>
      <c r="C92" s="39" t="s">
        <v>144</v>
      </c>
      <c r="D92" s="33" t="s">
        <v>136</v>
      </c>
      <c r="E92" s="30">
        <v>1800</v>
      </c>
      <c r="F92" s="21"/>
      <c r="G92" s="25">
        <f t="shared" si="2"/>
        <v>0</v>
      </c>
      <c r="H92" s="26"/>
      <c r="I92" s="26"/>
      <c r="J92" s="26"/>
      <c r="K92" s="26">
        <f t="shared" si="3"/>
        <v>0</v>
      </c>
    </row>
    <row r="93" spans="1:11" ht="24" hidden="1">
      <c r="A93" s="20">
        <v>3424</v>
      </c>
      <c r="B93" s="31" t="s">
        <v>17</v>
      </c>
      <c r="C93" s="39" t="s">
        <v>145</v>
      </c>
      <c r="D93" s="33" t="s">
        <v>136</v>
      </c>
      <c r="E93" s="30">
        <v>1800</v>
      </c>
      <c r="F93" s="21"/>
      <c r="G93" s="25">
        <f t="shared" si="2"/>
        <v>0</v>
      </c>
      <c r="H93" s="26"/>
      <c r="I93" s="26"/>
      <c r="J93" s="26"/>
      <c r="K93" s="26">
        <f t="shared" si="3"/>
        <v>0</v>
      </c>
    </row>
    <row r="94" spans="1:11" ht="24" hidden="1">
      <c r="A94" s="20">
        <v>3425</v>
      </c>
      <c r="B94" s="31" t="s">
        <v>17</v>
      </c>
      <c r="C94" s="39" t="s">
        <v>146</v>
      </c>
      <c r="D94" s="33" t="s">
        <v>136</v>
      </c>
      <c r="E94" s="30">
        <v>1800</v>
      </c>
      <c r="F94" s="21"/>
      <c r="G94" s="25">
        <f t="shared" si="2"/>
        <v>0</v>
      </c>
      <c r="H94" s="26"/>
      <c r="I94" s="26"/>
      <c r="J94" s="26"/>
      <c r="K94" s="26">
        <f t="shared" si="3"/>
        <v>0</v>
      </c>
    </row>
    <row r="95" spans="1:11" ht="24" hidden="1">
      <c r="A95" s="20">
        <v>3426</v>
      </c>
      <c r="B95" s="31" t="s">
        <v>17</v>
      </c>
      <c r="C95" s="39" t="s">
        <v>147</v>
      </c>
      <c r="D95" s="33" t="s">
        <v>136</v>
      </c>
      <c r="E95" s="30">
        <v>1800</v>
      </c>
      <c r="F95" s="21"/>
      <c r="G95" s="25">
        <f t="shared" si="2"/>
        <v>0</v>
      </c>
      <c r="H95" s="26"/>
      <c r="I95" s="26"/>
      <c r="J95" s="26"/>
      <c r="K95" s="26">
        <f t="shared" si="3"/>
        <v>0</v>
      </c>
    </row>
    <row r="96" spans="1:11" ht="36" hidden="1">
      <c r="A96" s="20">
        <v>3427</v>
      </c>
      <c r="B96" s="31" t="s">
        <v>17</v>
      </c>
      <c r="C96" s="39" t="s">
        <v>148</v>
      </c>
      <c r="D96" s="33" t="s">
        <v>136</v>
      </c>
      <c r="E96" s="30">
        <v>1800</v>
      </c>
      <c r="F96" s="21"/>
      <c r="G96" s="25">
        <f t="shared" si="2"/>
        <v>0</v>
      </c>
      <c r="H96" s="26"/>
      <c r="I96" s="26"/>
      <c r="J96" s="26"/>
      <c r="K96" s="26">
        <f t="shared" si="3"/>
        <v>0</v>
      </c>
    </row>
    <row r="97" spans="1:11" ht="36" hidden="1">
      <c r="A97" s="20">
        <v>3428</v>
      </c>
      <c r="B97" s="31" t="s">
        <v>17</v>
      </c>
      <c r="C97" s="39" t="s">
        <v>149</v>
      </c>
      <c r="D97" s="33" t="s">
        <v>136</v>
      </c>
      <c r="E97" s="30">
        <v>1800</v>
      </c>
      <c r="F97" s="21"/>
      <c r="G97" s="25">
        <f t="shared" si="2"/>
        <v>0</v>
      </c>
      <c r="H97" s="26"/>
      <c r="I97" s="26"/>
      <c r="J97" s="26"/>
      <c r="K97" s="26">
        <f t="shared" si="3"/>
        <v>0</v>
      </c>
    </row>
    <row r="98" spans="1:11" ht="24" hidden="1">
      <c r="A98" s="20">
        <v>3429</v>
      </c>
      <c r="B98" s="31" t="s">
        <v>19</v>
      </c>
      <c r="C98" s="39" t="s">
        <v>150</v>
      </c>
      <c r="D98" s="33" t="s">
        <v>136</v>
      </c>
      <c r="E98" s="30">
        <v>1800</v>
      </c>
      <c r="F98" s="21"/>
      <c r="G98" s="25">
        <f t="shared" si="2"/>
        <v>0</v>
      </c>
      <c r="H98" s="26"/>
      <c r="I98" s="26"/>
      <c r="J98" s="26"/>
      <c r="K98" s="26">
        <f t="shared" si="3"/>
        <v>0</v>
      </c>
    </row>
    <row r="99" spans="1:11" ht="36" hidden="1">
      <c r="A99" s="20">
        <v>3430</v>
      </c>
      <c r="B99" s="31" t="s">
        <v>17</v>
      </c>
      <c r="C99" s="39" t="s">
        <v>151</v>
      </c>
      <c r="D99" s="33" t="s">
        <v>136</v>
      </c>
      <c r="E99" s="30">
        <v>1800</v>
      </c>
      <c r="F99" s="21"/>
      <c r="G99" s="25">
        <f t="shared" si="2"/>
        <v>0</v>
      </c>
      <c r="H99" s="26"/>
      <c r="I99" s="26"/>
      <c r="J99" s="26"/>
      <c r="K99" s="26">
        <f t="shared" si="3"/>
        <v>0</v>
      </c>
    </row>
    <row r="100" spans="1:11" ht="24" hidden="1">
      <c r="A100" s="20">
        <v>3431</v>
      </c>
      <c r="B100" s="31" t="s">
        <v>17</v>
      </c>
      <c r="C100" s="39" t="s">
        <v>152</v>
      </c>
      <c r="D100" s="33" t="s">
        <v>136</v>
      </c>
      <c r="E100" s="30">
        <v>1800</v>
      </c>
      <c r="F100" s="21"/>
      <c r="G100" s="25">
        <f t="shared" si="2"/>
        <v>0</v>
      </c>
      <c r="H100" s="26"/>
      <c r="I100" s="26"/>
      <c r="J100" s="26"/>
      <c r="K100" s="26">
        <f t="shared" si="3"/>
        <v>0</v>
      </c>
    </row>
    <row r="101" spans="1:11" ht="36" hidden="1">
      <c r="A101" s="20">
        <v>3432</v>
      </c>
      <c r="B101" s="31" t="s">
        <v>17</v>
      </c>
      <c r="C101" s="39" t="s">
        <v>153</v>
      </c>
      <c r="D101" s="33" t="s">
        <v>136</v>
      </c>
      <c r="E101" s="30">
        <v>1800</v>
      </c>
      <c r="F101" s="21"/>
      <c r="G101" s="25">
        <f t="shared" si="2"/>
        <v>0</v>
      </c>
      <c r="H101" s="26"/>
      <c r="I101" s="26"/>
      <c r="J101" s="26"/>
      <c r="K101" s="26">
        <f t="shared" si="3"/>
        <v>0</v>
      </c>
    </row>
    <row r="102" spans="1:11" ht="24" hidden="1">
      <c r="A102" s="20">
        <v>3433</v>
      </c>
      <c r="B102" s="31" t="s">
        <v>17</v>
      </c>
      <c r="C102" s="39" t="s">
        <v>154</v>
      </c>
      <c r="D102" s="33" t="s">
        <v>136</v>
      </c>
      <c r="E102" s="30">
        <v>1800</v>
      </c>
      <c r="F102" s="21"/>
      <c r="G102" s="25">
        <f t="shared" si="2"/>
        <v>0</v>
      </c>
      <c r="H102" s="26"/>
      <c r="I102" s="26"/>
      <c r="J102" s="26"/>
      <c r="K102" s="26">
        <f t="shared" si="3"/>
        <v>0</v>
      </c>
    </row>
    <row r="103" spans="1:11" ht="24" hidden="1">
      <c r="A103" s="20">
        <v>3434</v>
      </c>
      <c r="B103" s="31" t="s">
        <v>17</v>
      </c>
      <c r="C103" s="39" t="s">
        <v>155</v>
      </c>
      <c r="D103" s="33" t="s">
        <v>136</v>
      </c>
      <c r="E103" s="30">
        <v>1800</v>
      </c>
      <c r="F103" s="21"/>
      <c r="G103" s="25">
        <f t="shared" si="2"/>
        <v>0</v>
      </c>
      <c r="H103" s="26"/>
      <c r="I103" s="26"/>
      <c r="J103" s="26"/>
      <c r="K103" s="26">
        <f t="shared" si="3"/>
        <v>0</v>
      </c>
    </row>
    <row r="104" spans="1:11" ht="36" hidden="1">
      <c r="A104" s="20">
        <v>3435</v>
      </c>
      <c r="B104" s="31" t="s">
        <v>17</v>
      </c>
      <c r="C104" s="39" t="s">
        <v>156</v>
      </c>
      <c r="D104" s="33" t="s">
        <v>136</v>
      </c>
      <c r="E104" s="30">
        <v>1800</v>
      </c>
      <c r="F104" s="21"/>
      <c r="G104" s="25">
        <f t="shared" si="2"/>
        <v>0</v>
      </c>
      <c r="H104" s="26"/>
      <c r="I104" s="26"/>
      <c r="J104" s="26"/>
      <c r="K104" s="26">
        <f t="shared" si="3"/>
        <v>0</v>
      </c>
    </row>
    <row r="105" spans="1:11" ht="24" hidden="1">
      <c r="A105" s="20">
        <v>3436</v>
      </c>
      <c r="B105" s="31" t="s">
        <v>17</v>
      </c>
      <c r="C105" s="39" t="s">
        <v>157</v>
      </c>
      <c r="D105" s="33" t="s">
        <v>136</v>
      </c>
      <c r="E105" s="30">
        <v>1800</v>
      </c>
      <c r="F105" s="21"/>
      <c r="G105" s="25">
        <f t="shared" si="2"/>
        <v>0</v>
      </c>
      <c r="H105" s="26"/>
      <c r="I105" s="26"/>
      <c r="J105" s="26"/>
      <c r="K105" s="26">
        <f t="shared" si="3"/>
        <v>0</v>
      </c>
    </row>
    <row r="106" spans="1:11" ht="24" hidden="1">
      <c r="A106" s="20">
        <v>3437</v>
      </c>
      <c r="B106" s="31" t="s">
        <v>17</v>
      </c>
      <c r="C106" s="39" t="s">
        <v>158</v>
      </c>
      <c r="D106" s="33" t="s">
        <v>136</v>
      </c>
      <c r="E106" s="30">
        <v>1800</v>
      </c>
      <c r="F106" s="21"/>
      <c r="G106" s="25">
        <f t="shared" si="2"/>
        <v>0</v>
      </c>
      <c r="H106" s="26"/>
      <c r="I106" s="26"/>
      <c r="J106" s="26"/>
      <c r="K106" s="26">
        <f t="shared" si="3"/>
        <v>0</v>
      </c>
    </row>
    <row r="107" spans="1:11" ht="24" hidden="1">
      <c r="A107" s="20">
        <v>3438</v>
      </c>
      <c r="B107" s="31" t="s">
        <v>17</v>
      </c>
      <c r="C107" s="39" t="s">
        <v>159</v>
      </c>
      <c r="D107" s="33" t="s">
        <v>136</v>
      </c>
      <c r="E107" s="30">
        <v>1800</v>
      </c>
      <c r="F107" s="21"/>
      <c r="G107" s="25">
        <f t="shared" si="2"/>
        <v>0</v>
      </c>
      <c r="H107" s="26"/>
      <c r="I107" s="26"/>
      <c r="J107" s="26"/>
      <c r="K107" s="26">
        <f t="shared" si="3"/>
        <v>0</v>
      </c>
    </row>
    <row r="108" spans="1:11" ht="24" hidden="1">
      <c r="A108" s="20">
        <v>3439</v>
      </c>
      <c r="B108" s="31" t="s">
        <v>17</v>
      </c>
      <c r="C108" s="39" t="s">
        <v>160</v>
      </c>
      <c r="D108" s="33" t="s">
        <v>136</v>
      </c>
      <c r="E108" s="30">
        <v>1800</v>
      </c>
      <c r="F108" s="21"/>
      <c r="G108" s="25">
        <f t="shared" si="2"/>
        <v>0</v>
      </c>
      <c r="H108" s="26"/>
      <c r="I108" s="26"/>
      <c r="J108" s="26"/>
      <c r="K108" s="26">
        <f t="shared" si="3"/>
        <v>0</v>
      </c>
    </row>
    <row r="109" spans="1:11" ht="36" hidden="1">
      <c r="A109" s="20">
        <v>3440</v>
      </c>
      <c r="B109" s="31" t="s">
        <v>17</v>
      </c>
      <c r="C109" s="39" t="s">
        <v>161</v>
      </c>
      <c r="D109" s="33" t="s">
        <v>136</v>
      </c>
      <c r="E109" s="30">
        <v>1800</v>
      </c>
      <c r="F109" s="21"/>
      <c r="G109" s="25">
        <f t="shared" si="2"/>
        <v>0</v>
      </c>
      <c r="H109" s="26"/>
      <c r="I109" s="26"/>
      <c r="J109" s="26"/>
      <c r="K109" s="26">
        <f t="shared" si="3"/>
        <v>0</v>
      </c>
    </row>
    <row r="110" spans="1:11" ht="24" hidden="1">
      <c r="A110" s="20">
        <v>3441</v>
      </c>
      <c r="B110" s="31" t="s">
        <v>17</v>
      </c>
      <c r="C110" s="39" t="s">
        <v>162</v>
      </c>
      <c r="D110" s="33" t="s">
        <v>136</v>
      </c>
      <c r="E110" s="30">
        <v>1800</v>
      </c>
      <c r="F110" s="21"/>
      <c r="G110" s="25">
        <f t="shared" si="2"/>
        <v>0</v>
      </c>
      <c r="H110" s="26"/>
      <c r="I110" s="26"/>
      <c r="J110" s="26"/>
      <c r="K110" s="26">
        <f t="shared" si="3"/>
        <v>0</v>
      </c>
    </row>
    <row r="111" spans="1:11" ht="36" hidden="1">
      <c r="A111" s="20">
        <v>3442</v>
      </c>
      <c r="B111" s="31" t="s">
        <v>17</v>
      </c>
      <c r="C111" s="39" t="s">
        <v>163</v>
      </c>
      <c r="D111" s="33" t="s">
        <v>136</v>
      </c>
      <c r="E111" s="30">
        <v>1800</v>
      </c>
      <c r="F111" s="21"/>
      <c r="G111" s="25">
        <f t="shared" si="2"/>
        <v>0</v>
      </c>
      <c r="H111" s="26"/>
      <c r="I111" s="26"/>
      <c r="J111" s="26"/>
      <c r="K111" s="26">
        <f t="shared" si="3"/>
        <v>0</v>
      </c>
    </row>
    <row r="112" spans="1:11" ht="36" hidden="1">
      <c r="A112" s="20">
        <v>3443</v>
      </c>
      <c r="B112" s="31" t="s">
        <v>17</v>
      </c>
      <c r="C112" s="39" t="s">
        <v>164</v>
      </c>
      <c r="D112" s="33" t="s">
        <v>136</v>
      </c>
      <c r="E112" s="30">
        <v>1800</v>
      </c>
      <c r="F112" s="21"/>
      <c r="G112" s="25">
        <f t="shared" si="2"/>
        <v>0</v>
      </c>
      <c r="H112" s="26"/>
      <c r="I112" s="26"/>
      <c r="J112" s="26"/>
      <c r="K112" s="26">
        <f t="shared" si="3"/>
        <v>0</v>
      </c>
    </row>
    <row r="113" spans="1:11" ht="36" hidden="1">
      <c r="A113" s="20">
        <v>3444</v>
      </c>
      <c r="B113" s="31" t="s">
        <v>17</v>
      </c>
      <c r="C113" s="39" t="s">
        <v>165</v>
      </c>
      <c r="D113" s="33" t="s">
        <v>136</v>
      </c>
      <c r="E113" s="30">
        <v>1800</v>
      </c>
      <c r="F113" s="21"/>
      <c r="G113" s="25">
        <f t="shared" si="2"/>
        <v>0</v>
      </c>
      <c r="H113" s="26"/>
      <c r="I113" s="26"/>
      <c r="J113" s="26"/>
      <c r="K113" s="26">
        <f t="shared" si="3"/>
        <v>0</v>
      </c>
    </row>
    <row r="114" spans="1:11" ht="72" hidden="1">
      <c r="A114" s="20">
        <v>3445</v>
      </c>
      <c r="B114" s="31" t="s">
        <v>17</v>
      </c>
      <c r="C114" s="39" t="s">
        <v>166</v>
      </c>
      <c r="D114" s="33" t="s">
        <v>167</v>
      </c>
      <c r="E114" s="30">
        <v>5400</v>
      </c>
      <c r="F114" s="21"/>
      <c r="G114" s="25">
        <f t="shared" si="2"/>
        <v>0</v>
      </c>
      <c r="H114" s="26"/>
      <c r="I114" s="26"/>
      <c r="J114" s="26"/>
      <c r="K114" s="26">
        <f t="shared" si="3"/>
        <v>0</v>
      </c>
    </row>
    <row r="115" spans="1:11" ht="24" hidden="1">
      <c r="A115" s="20">
        <v>3446</v>
      </c>
      <c r="B115" s="31" t="s">
        <v>17</v>
      </c>
      <c r="C115" s="39" t="s">
        <v>168</v>
      </c>
      <c r="D115" s="33" t="s">
        <v>136</v>
      </c>
      <c r="E115" s="30">
        <v>1800</v>
      </c>
      <c r="F115" s="21"/>
      <c r="G115" s="25">
        <f t="shared" si="2"/>
        <v>0</v>
      </c>
      <c r="H115" s="26"/>
      <c r="I115" s="26"/>
      <c r="J115" s="26"/>
      <c r="K115" s="26">
        <f t="shared" si="3"/>
        <v>0</v>
      </c>
    </row>
    <row r="116" spans="1:11" ht="36" hidden="1">
      <c r="A116" s="20">
        <v>3447</v>
      </c>
      <c r="B116" s="31" t="s">
        <v>17</v>
      </c>
      <c r="C116" s="39" t="s">
        <v>169</v>
      </c>
      <c r="D116" s="33" t="s">
        <v>136</v>
      </c>
      <c r="E116" s="30">
        <v>1800</v>
      </c>
      <c r="F116" s="21"/>
      <c r="G116" s="25">
        <f t="shared" si="2"/>
        <v>0</v>
      </c>
      <c r="H116" s="26"/>
      <c r="I116" s="26"/>
      <c r="J116" s="26"/>
      <c r="K116" s="26">
        <f t="shared" si="3"/>
        <v>0</v>
      </c>
    </row>
    <row r="117" spans="1:11" ht="24" hidden="1">
      <c r="A117" s="20">
        <v>3448</v>
      </c>
      <c r="B117" s="31" t="s">
        <v>17</v>
      </c>
      <c r="C117" s="39" t="s">
        <v>170</v>
      </c>
      <c r="D117" s="33" t="s">
        <v>136</v>
      </c>
      <c r="E117" s="30">
        <v>1800</v>
      </c>
      <c r="F117" s="21"/>
      <c r="G117" s="25">
        <f t="shared" si="2"/>
        <v>0</v>
      </c>
      <c r="H117" s="26"/>
      <c r="I117" s="26"/>
      <c r="J117" s="26"/>
      <c r="K117" s="26">
        <f t="shared" si="3"/>
        <v>0</v>
      </c>
    </row>
    <row r="118" spans="1:11" ht="36" hidden="1">
      <c r="A118" s="20">
        <v>3449</v>
      </c>
      <c r="B118" s="31" t="s">
        <v>17</v>
      </c>
      <c r="C118" s="39" t="s">
        <v>171</v>
      </c>
      <c r="D118" s="33" t="s">
        <v>136</v>
      </c>
      <c r="E118" s="30">
        <v>1800</v>
      </c>
      <c r="F118" s="21"/>
      <c r="G118" s="25">
        <f t="shared" si="2"/>
        <v>0</v>
      </c>
      <c r="H118" s="26"/>
      <c r="I118" s="26"/>
      <c r="J118" s="26"/>
      <c r="K118" s="26">
        <f t="shared" si="3"/>
        <v>0</v>
      </c>
    </row>
    <row r="119" spans="1:11" ht="36" hidden="1">
      <c r="A119" s="20">
        <v>3450</v>
      </c>
      <c r="B119" s="31" t="s">
        <v>17</v>
      </c>
      <c r="C119" s="39" t="s">
        <v>172</v>
      </c>
      <c r="D119" s="33" t="s">
        <v>136</v>
      </c>
      <c r="E119" s="30">
        <v>1800</v>
      </c>
      <c r="F119" s="21"/>
      <c r="G119" s="25">
        <f t="shared" si="2"/>
        <v>0</v>
      </c>
      <c r="H119" s="26"/>
      <c r="I119" s="26"/>
      <c r="J119" s="26"/>
      <c r="K119" s="26">
        <f t="shared" si="3"/>
        <v>0</v>
      </c>
    </row>
    <row r="120" spans="1:11" ht="24" hidden="1">
      <c r="A120" s="20">
        <v>3451</v>
      </c>
      <c r="B120" s="31" t="s">
        <v>17</v>
      </c>
      <c r="C120" s="39" t="s">
        <v>173</v>
      </c>
      <c r="D120" s="33" t="s">
        <v>136</v>
      </c>
      <c r="E120" s="30">
        <v>1800</v>
      </c>
      <c r="F120" s="21"/>
      <c r="G120" s="25">
        <f t="shared" si="2"/>
        <v>0</v>
      </c>
      <c r="H120" s="26"/>
      <c r="I120" s="26"/>
      <c r="J120" s="26"/>
      <c r="K120" s="26">
        <f t="shared" si="3"/>
        <v>0</v>
      </c>
    </row>
    <row r="121" spans="1:11" ht="36" hidden="1">
      <c r="A121" s="20">
        <v>3452</v>
      </c>
      <c r="B121" s="31" t="s">
        <v>17</v>
      </c>
      <c r="C121" s="39" t="s">
        <v>174</v>
      </c>
      <c r="D121" s="33" t="s">
        <v>136</v>
      </c>
      <c r="E121" s="30">
        <v>1800</v>
      </c>
      <c r="F121" s="21"/>
      <c r="G121" s="25">
        <f t="shared" si="2"/>
        <v>0</v>
      </c>
      <c r="H121" s="26"/>
      <c r="I121" s="26"/>
      <c r="J121" s="26"/>
      <c r="K121" s="26">
        <f t="shared" si="3"/>
        <v>0</v>
      </c>
    </row>
    <row r="122" spans="1:11" ht="36" hidden="1">
      <c r="A122" s="20">
        <v>3453</v>
      </c>
      <c r="B122" s="31" t="s">
        <v>17</v>
      </c>
      <c r="C122" s="39" t="s">
        <v>175</v>
      </c>
      <c r="D122" s="33" t="s">
        <v>136</v>
      </c>
      <c r="E122" s="30">
        <v>1800</v>
      </c>
      <c r="F122" s="21"/>
      <c r="G122" s="25">
        <f t="shared" si="2"/>
        <v>0</v>
      </c>
      <c r="H122" s="26"/>
      <c r="I122" s="26"/>
      <c r="J122" s="26"/>
      <c r="K122" s="26">
        <f t="shared" si="3"/>
        <v>0</v>
      </c>
    </row>
    <row r="123" spans="1:11" ht="24" hidden="1">
      <c r="A123" s="20">
        <v>3454</v>
      </c>
      <c r="B123" s="31" t="s">
        <v>17</v>
      </c>
      <c r="C123" s="39" t="s">
        <v>176</v>
      </c>
      <c r="D123" s="33" t="s">
        <v>136</v>
      </c>
      <c r="E123" s="30">
        <v>1800</v>
      </c>
      <c r="F123" s="21"/>
      <c r="G123" s="25">
        <f t="shared" si="2"/>
        <v>0</v>
      </c>
      <c r="H123" s="26"/>
      <c r="I123" s="26"/>
      <c r="J123" s="26"/>
      <c r="K123" s="26">
        <f t="shared" si="3"/>
        <v>0</v>
      </c>
    </row>
    <row r="124" spans="1:11" ht="24" hidden="1">
      <c r="A124" s="20">
        <v>3455</v>
      </c>
      <c r="B124" s="31" t="s">
        <v>17</v>
      </c>
      <c r="C124" s="39" t="s">
        <v>177</v>
      </c>
      <c r="D124" s="33" t="s">
        <v>136</v>
      </c>
      <c r="E124" s="30">
        <v>1800</v>
      </c>
      <c r="F124" s="21"/>
      <c r="G124" s="25">
        <f t="shared" si="2"/>
        <v>0</v>
      </c>
      <c r="H124" s="26"/>
      <c r="I124" s="26"/>
      <c r="J124" s="26"/>
      <c r="K124" s="26">
        <f t="shared" si="3"/>
        <v>0</v>
      </c>
    </row>
    <row r="125" spans="1:11" ht="24" hidden="1">
      <c r="A125" s="20">
        <v>3456</v>
      </c>
      <c r="B125" s="31" t="s">
        <v>17</v>
      </c>
      <c r="C125" s="39" t="s">
        <v>178</v>
      </c>
      <c r="D125" s="33" t="s">
        <v>136</v>
      </c>
      <c r="E125" s="30">
        <v>1800</v>
      </c>
      <c r="F125" s="21"/>
      <c r="G125" s="25">
        <f t="shared" si="2"/>
        <v>0</v>
      </c>
      <c r="H125" s="26"/>
      <c r="I125" s="26"/>
      <c r="J125" s="26"/>
      <c r="K125" s="26">
        <f t="shared" si="3"/>
        <v>0</v>
      </c>
    </row>
    <row r="126" spans="1:11" ht="24" hidden="1">
      <c r="A126" s="20">
        <v>3457</v>
      </c>
      <c r="B126" s="31" t="s">
        <v>17</v>
      </c>
      <c r="C126" s="39" t="s">
        <v>179</v>
      </c>
      <c r="D126" s="33" t="s">
        <v>136</v>
      </c>
      <c r="E126" s="30">
        <v>1800</v>
      </c>
      <c r="F126" s="21"/>
      <c r="G126" s="25">
        <f t="shared" si="2"/>
        <v>0</v>
      </c>
      <c r="H126" s="26"/>
      <c r="I126" s="26"/>
      <c r="J126" s="26"/>
      <c r="K126" s="26">
        <f t="shared" si="3"/>
        <v>0</v>
      </c>
    </row>
    <row r="127" spans="1:11" ht="24" hidden="1">
      <c r="A127" s="20">
        <v>3458</v>
      </c>
      <c r="B127" s="31" t="s">
        <v>17</v>
      </c>
      <c r="C127" s="39" t="s">
        <v>180</v>
      </c>
      <c r="D127" s="33" t="s">
        <v>136</v>
      </c>
      <c r="E127" s="30">
        <v>1800</v>
      </c>
      <c r="F127" s="21"/>
      <c r="G127" s="25">
        <f t="shared" si="2"/>
        <v>0</v>
      </c>
      <c r="H127" s="26"/>
      <c r="I127" s="26"/>
      <c r="J127" s="26"/>
      <c r="K127" s="26">
        <f t="shared" si="3"/>
        <v>0</v>
      </c>
    </row>
    <row r="128" spans="1:11" ht="24" hidden="1">
      <c r="A128" s="20">
        <v>3459</v>
      </c>
      <c r="B128" s="31" t="s">
        <v>17</v>
      </c>
      <c r="C128" s="39" t="s">
        <v>181</v>
      </c>
      <c r="D128" s="33" t="s">
        <v>136</v>
      </c>
      <c r="E128" s="30">
        <v>1800</v>
      </c>
      <c r="F128" s="21"/>
      <c r="G128" s="25">
        <f t="shared" si="2"/>
        <v>0</v>
      </c>
      <c r="H128" s="26"/>
      <c r="I128" s="26"/>
      <c r="J128" s="26"/>
      <c r="K128" s="26">
        <f t="shared" si="3"/>
        <v>0</v>
      </c>
    </row>
    <row r="129" spans="1:11" ht="36" hidden="1">
      <c r="A129" s="20">
        <v>3460</v>
      </c>
      <c r="B129" s="31" t="s">
        <v>17</v>
      </c>
      <c r="C129" s="39" t="s">
        <v>182</v>
      </c>
      <c r="D129" s="33" t="s">
        <v>136</v>
      </c>
      <c r="E129" s="30">
        <v>1800</v>
      </c>
      <c r="F129" s="21"/>
      <c r="G129" s="25">
        <f t="shared" si="2"/>
        <v>0</v>
      </c>
      <c r="H129" s="26"/>
      <c r="I129" s="26"/>
      <c r="J129" s="26"/>
      <c r="K129" s="26">
        <f t="shared" si="3"/>
        <v>0</v>
      </c>
    </row>
    <row r="130" spans="1:11" ht="24" hidden="1">
      <c r="A130" s="20">
        <v>3461</v>
      </c>
      <c r="B130" s="31" t="s">
        <v>17</v>
      </c>
      <c r="C130" s="39" t="s">
        <v>183</v>
      </c>
      <c r="D130" s="33" t="s">
        <v>136</v>
      </c>
      <c r="E130" s="30">
        <v>1800</v>
      </c>
      <c r="F130" s="21"/>
      <c r="G130" s="25">
        <f t="shared" si="2"/>
        <v>0</v>
      </c>
      <c r="H130" s="26"/>
      <c r="I130" s="26"/>
      <c r="J130" s="26"/>
      <c r="K130" s="26">
        <f t="shared" si="3"/>
        <v>0</v>
      </c>
    </row>
    <row r="131" spans="1:11" ht="36" hidden="1">
      <c r="A131" s="20">
        <v>3462</v>
      </c>
      <c r="B131" s="31" t="s">
        <v>17</v>
      </c>
      <c r="C131" s="39" t="s">
        <v>184</v>
      </c>
      <c r="D131" s="33" t="s">
        <v>136</v>
      </c>
      <c r="E131" s="30">
        <v>1800</v>
      </c>
      <c r="F131" s="21"/>
      <c r="G131" s="25">
        <f t="shared" si="2"/>
        <v>0</v>
      </c>
      <c r="H131" s="26"/>
      <c r="I131" s="26"/>
      <c r="J131" s="26"/>
      <c r="K131" s="26">
        <f t="shared" si="3"/>
        <v>0</v>
      </c>
    </row>
    <row r="132" spans="1:11" ht="24" hidden="1">
      <c r="A132" s="20">
        <v>3463</v>
      </c>
      <c r="B132" s="31" t="s">
        <v>17</v>
      </c>
      <c r="C132" s="39" t="s">
        <v>185</v>
      </c>
      <c r="D132" s="33" t="s">
        <v>136</v>
      </c>
      <c r="E132" s="30">
        <v>1800</v>
      </c>
      <c r="F132" s="21"/>
      <c r="G132" s="25">
        <f t="shared" si="2"/>
        <v>0</v>
      </c>
      <c r="H132" s="26"/>
      <c r="I132" s="26"/>
      <c r="J132" s="26"/>
      <c r="K132" s="26">
        <f t="shared" si="3"/>
        <v>0</v>
      </c>
    </row>
    <row r="133" spans="1:11" ht="36" hidden="1">
      <c r="A133" s="20">
        <v>3464</v>
      </c>
      <c r="B133" s="31" t="s">
        <v>17</v>
      </c>
      <c r="C133" s="39" t="s">
        <v>186</v>
      </c>
      <c r="D133" s="33" t="s">
        <v>136</v>
      </c>
      <c r="E133" s="30">
        <v>1800</v>
      </c>
      <c r="F133" s="21"/>
      <c r="G133" s="25">
        <f t="shared" si="2"/>
        <v>0</v>
      </c>
      <c r="H133" s="26"/>
      <c r="I133" s="26"/>
      <c r="J133" s="26"/>
      <c r="K133" s="26">
        <f t="shared" si="3"/>
        <v>0</v>
      </c>
    </row>
    <row r="134" spans="1:11" ht="24" hidden="1">
      <c r="A134" s="20">
        <v>3465</v>
      </c>
      <c r="B134" s="31" t="s">
        <v>17</v>
      </c>
      <c r="C134" s="39" t="s">
        <v>187</v>
      </c>
      <c r="D134" s="33" t="s">
        <v>136</v>
      </c>
      <c r="E134" s="30">
        <v>1800</v>
      </c>
      <c r="F134" s="21"/>
      <c r="G134" s="25">
        <f t="shared" si="2"/>
        <v>0</v>
      </c>
      <c r="H134" s="26"/>
      <c r="I134" s="26"/>
      <c r="J134" s="26"/>
      <c r="K134" s="26">
        <f t="shared" si="3"/>
        <v>0</v>
      </c>
    </row>
    <row r="135" spans="1:11" ht="36" hidden="1">
      <c r="A135" s="20">
        <v>3466</v>
      </c>
      <c r="B135" s="31" t="s">
        <v>17</v>
      </c>
      <c r="C135" s="39" t="s">
        <v>188</v>
      </c>
      <c r="D135" s="33" t="s">
        <v>136</v>
      </c>
      <c r="E135" s="30">
        <v>1800</v>
      </c>
      <c r="F135" s="21"/>
      <c r="G135" s="25">
        <f t="shared" si="2"/>
        <v>0</v>
      </c>
      <c r="H135" s="26"/>
      <c r="I135" s="26"/>
      <c r="J135" s="26"/>
      <c r="K135" s="26">
        <f t="shared" si="3"/>
        <v>0</v>
      </c>
    </row>
    <row r="136" spans="1:11" ht="24" hidden="1">
      <c r="A136" s="20">
        <v>3467</v>
      </c>
      <c r="B136" s="31" t="s">
        <v>17</v>
      </c>
      <c r="C136" s="39" t="s">
        <v>189</v>
      </c>
      <c r="D136" s="33" t="s">
        <v>136</v>
      </c>
      <c r="E136" s="30">
        <v>1800</v>
      </c>
      <c r="F136" s="21"/>
      <c r="G136" s="25">
        <f t="shared" si="2"/>
        <v>0</v>
      </c>
      <c r="H136" s="26"/>
      <c r="I136" s="26"/>
      <c r="J136" s="26"/>
      <c r="K136" s="26">
        <f t="shared" si="3"/>
        <v>0</v>
      </c>
    </row>
    <row r="137" spans="1:11" ht="24" hidden="1">
      <c r="A137" s="20">
        <v>3468</v>
      </c>
      <c r="B137" s="31" t="s">
        <v>17</v>
      </c>
      <c r="C137" s="39" t="s">
        <v>190</v>
      </c>
      <c r="D137" s="33" t="s">
        <v>136</v>
      </c>
      <c r="E137" s="30">
        <v>1800</v>
      </c>
      <c r="F137" s="21"/>
      <c r="G137" s="25">
        <f t="shared" si="2"/>
        <v>0</v>
      </c>
      <c r="H137" s="26"/>
      <c r="I137" s="26"/>
      <c r="J137" s="26"/>
      <c r="K137" s="26">
        <f t="shared" si="3"/>
        <v>0</v>
      </c>
    </row>
    <row r="138" spans="1:11" ht="24" hidden="1">
      <c r="A138" s="20">
        <v>3469</v>
      </c>
      <c r="B138" s="31" t="s">
        <v>17</v>
      </c>
      <c r="C138" s="39" t="s">
        <v>191</v>
      </c>
      <c r="D138" s="33" t="s">
        <v>136</v>
      </c>
      <c r="E138" s="30">
        <v>1800</v>
      </c>
      <c r="F138" s="21"/>
      <c r="G138" s="25">
        <f t="shared" si="2"/>
        <v>0</v>
      </c>
      <c r="H138" s="26"/>
      <c r="I138" s="26"/>
      <c r="J138" s="26"/>
      <c r="K138" s="26">
        <f t="shared" si="3"/>
        <v>0</v>
      </c>
    </row>
    <row r="139" spans="1:11" ht="24" hidden="1">
      <c r="A139" s="20">
        <v>3470</v>
      </c>
      <c r="B139" s="31" t="s">
        <v>24</v>
      </c>
      <c r="C139" s="39" t="s">
        <v>192</v>
      </c>
      <c r="D139" s="33" t="s">
        <v>193</v>
      </c>
      <c r="E139" s="44">
        <v>42500</v>
      </c>
      <c r="F139" s="21"/>
      <c r="G139" s="25">
        <f t="shared" si="2"/>
        <v>0</v>
      </c>
      <c r="H139" s="26"/>
      <c r="I139" s="26"/>
      <c r="J139" s="26"/>
      <c r="K139" s="26">
        <f t="shared" si="3"/>
        <v>0</v>
      </c>
    </row>
    <row r="140" spans="1:11" ht="36" hidden="1">
      <c r="A140" s="20">
        <v>3471</v>
      </c>
      <c r="B140" s="31"/>
      <c r="C140" s="39" t="s">
        <v>194</v>
      </c>
      <c r="D140" s="33"/>
      <c r="E140" s="30"/>
      <c r="F140" s="21"/>
      <c r="G140" s="25">
        <f t="shared" si="2"/>
        <v>0</v>
      </c>
      <c r="H140" s="26"/>
      <c r="I140" s="26"/>
      <c r="J140" s="26"/>
      <c r="K140" s="26">
        <f t="shared" si="3"/>
        <v>0</v>
      </c>
    </row>
    <row r="141" spans="1:11" ht="36" hidden="1">
      <c r="A141" s="20">
        <v>3472</v>
      </c>
      <c r="B141" s="31" t="s">
        <v>13</v>
      </c>
      <c r="C141" s="39" t="s">
        <v>195</v>
      </c>
      <c r="D141" s="33" t="s">
        <v>196</v>
      </c>
      <c r="E141" s="30">
        <v>25900</v>
      </c>
      <c r="F141" s="21"/>
      <c r="G141" s="25">
        <f t="shared" si="2"/>
        <v>0</v>
      </c>
      <c r="H141" s="26"/>
      <c r="I141" s="26"/>
      <c r="J141" s="26"/>
      <c r="K141" s="26">
        <f t="shared" si="3"/>
        <v>0</v>
      </c>
    </row>
    <row r="142" spans="1:11" ht="96" hidden="1">
      <c r="A142" s="20">
        <v>3473</v>
      </c>
      <c r="B142" s="31" t="s">
        <v>13</v>
      </c>
      <c r="C142" s="39" t="s">
        <v>197</v>
      </c>
      <c r="D142" s="39" t="s">
        <v>198</v>
      </c>
      <c r="E142" s="30">
        <v>42800</v>
      </c>
      <c r="F142" s="21"/>
      <c r="G142" s="25">
        <f t="shared" si="2"/>
        <v>0</v>
      </c>
      <c r="H142" s="26"/>
      <c r="I142" s="26"/>
      <c r="J142" s="26"/>
      <c r="K142" s="26">
        <f t="shared" si="3"/>
        <v>0</v>
      </c>
    </row>
    <row r="143" spans="1:11" ht="24" hidden="1">
      <c r="A143" s="20">
        <v>3474</v>
      </c>
      <c r="B143" s="31"/>
      <c r="C143" s="39" t="s">
        <v>199</v>
      </c>
      <c r="D143" s="33"/>
      <c r="E143" s="30"/>
      <c r="F143" s="21"/>
      <c r="G143" s="25">
        <f t="shared" si="2"/>
        <v>0</v>
      </c>
      <c r="H143" s="26"/>
      <c r="I143" s="26"/>
      <c r="J143" s="26"/>
      <c r="K143" s="26">
        <f t="shared" si="3"/>
        <v>0</v>
      </c>
    </row>
    <row r="144" spans="1:11" ht="108" hidden="1">
      <c r="A144" s="20">
        <v>3475</v>
      </c>
      <c r="B144" s="31" t="s">
        <v>13</v>
      </c>
      <c r="C144" s="39" t="s">
        <v>200</v>
      </c>
      <c r="D144" s="33" t="s">
        <v>201</v>
      </c>
      <c r="E144" s="30">
        <v>35100</v>
      </c>
      <c r="F144" s="21"/>
      <c r="G144" s="25">
        <f t="shared" ref="G144:G207" si="4">E144*F144</f>
        <v>0</v>
      </c>
      <c r="H144" s="26"/>
      <c r="I144" s="26"/>
      <c r="J144" s="26"/>
      <c r="K144" s="26">
        <f t="shared" ref="K144:K207" si="5">E144*J144</f>
        <v>0</v>
      </c>
    </row>
    <row r="145" spans="1:11" ht="120" hidden="1">
      <c r="A145" s="20">
        <v>3476</v>
      </c>
      <c r="B145" s="31" t="s">
        <v>13</v>
      </c>
      <c r="C145" s="39" t="s">
        <v>202</v>
      </c>
      <c r="D145" s="33" t="s">
        <v>203</v>
      </c>
      <c r="E145" s="30">
        <v>31800</v>
      </c>
      <c r="F145" s="21"/>
      <c r="G145" s="25">
        <f t="shared" si="4"/>
        <v>0</v>
      </c>
      <c r="H145" s="26"/>
      <c r="I145" s="26"/>
      <c r="J145" s="26"/>
      <c r="K145" s="26">
        <f t="shared" si="5"/>
        <v>0</v>
      </c>
    </row>
    <row r="146" spans="1:11" ht="48" hidden="1">
      <c r="A146" s="20">
        <v>3477</v>
      </c>
      <c r="B146" s="31" t="s">
        <v>204</v>
      </c>
      <c r="C146" s="39" t="s">
        <v>205</v>
      </c>
      <c r="D146" s="33" t="s">
        <v>206</v>
      </c>
      <c r="E146" s="49">
        <v>19645.2</v>
      </c>
      <c r="F146" s="21"/>
      <c r="G146" s="25">
        <f t="shared" si="4"/>
        <v>0</v>
      </c>
      <c r="H146" s="26"/>
      <c r="I146" s="26"/>
      <c r="J146" s="26"/>
      <c r="K146" s="26">
        <f t="shared" si="5"/>
        <v>0</v>
      </c>
    </row>
    <row r="147" spans="1:11" hidden="1">
      <c r="A147" s="20">
        <v>3478</v>
      </c>
      <c r="B147" s="31" t="s">
        <v>207</v>
      </c>
      <c r="C147" s="39" t="s">
        <v>208</v>
      </c>
      <c r="D147" s="33" t="s">
        <v>206</v>
      </c>
      <c r="E147" s="30">
        <v>3020</v>
      </c>
      <c r="F147" s="21"/>
      <c r="G147" s="25">
        <f t="shared" si="4"/>
        <v>0</v>
      </c>
      <c r="H147" s="26"/>
      <c r="I147" s="26"/>
      <c r="J147" s="26"/>
      <c r="K147" s="26">
        <f t="shared" si="5"/>
        <v>0</v>
      </c>
    </row>
    <row r="148" spans="1:11" ht="84" hidden="1">
      <c r="A148" s="20">
        <v>3479</v>
      </c>
      <c r="B148" s="31" t="s">
        <v>17</v>
      </c>
      <c r="C148" s="39" t="s">
        <v>209</v>
      </c>
      <c r="D148" s="33" t="s">
        <v>210</v>
      </c>
      <c r="E148" s="30">
        <v>29500</v>
      </c>
      <c r="F148" s="21"/>
      <c r="G148" s="25">
        <f t="shared" si="4"/>
        <v>0</v>
      </c>
      <c r="H148" s="26"/>
      <c r="I148" s="26"/>
      <c r="J148" s="26"/>
      <c r="K148" s="26">
        <f t="shared" si="5"/>
        <v>0</v>
      </c>
    </row>
    <row r="149" spans="1:11" ht="36" hidden="1">
      <c r="A149" s="20">
        <v>3480</v>
      </c>
      <c r="B149" s="31" t="s">
        <v>13</v>
      </c>
      <c r="C149" s="39" t="s">
        <v>211</v>
      </c>
      <c r="D149" s="33" t="s">
        <v>212</v>
      </c>
      <c r="E149" s="30">
        <v>52200</v>
      </c>
      <c r="F149" s="21"/>
      <c r="G149" s="25">
        <f t="shared" si="4"/>
        <v>0</v>
      </c>
      <c r="H149" s="26"/>
      <c r="I149" s="26"/>
      <c r="J149" s="26"/>
      <c r="K149" s="26">
        <f t="shared" si="5"/>
        <v>0</v>
      </c>
    </row>
    <row r="150" spans="1:11" hidden="1">
      <c r="A150" s="20">
        <v>3481</v>
      </c>
      <c r="B150" s="31" t="s">
        <v>13</v>
      </c>
      <c r="C150" s="52" t="s">
        <v>213</v>
      </c>
      <c r="D150" s="33" t="s">
        <v>214</v>
      </c>
      <c r="E150" s="30">
        <v>51300</v>
      </c>
      <c r="F150" s="21"/>
      <c r="G150" s="25">
        <f t="shared" si="4"/>
        <v>0</v>
      </c>
      <c r="H150" s="26"/>
      <c r="I150" s="26"/>
      <c r="J150" s="26"/>
      <c r="K150" s="26">
        <f t="shared" si="5"/>
        <v>0</v>
      </c>
    </row>
    <row r="151" spans="1:11" ht="24" hidden="1">
      <c r="A151" s="20">
        <v>3482</v>
      </c>
      <c r="B151" s="31"/>
      <c r="C151" s="53" t="s">
        <v>215</v>
      </c>
      <c r="D151" s="33"/>
      <c r="E151" s="30"/>
      <c r="F151" s="21"/>
      <c r="G151" s="25">
        <f t="shared" si="4"/>
        <v>0</v>
      </c>
      <c r="H151" s="26"/>
      <c r="I151" s="26"/>
      <c r="J151" s="26"/>
      <c r="K151" s="26">
        <f t="shared" si="5"/>
        <v>0</v>
      </c>
    </row>
    <row r="152" spans="1:11" ht="24" hidden="1">
      <c r="A152" s="20">
        <v>3483</v>
      </c>
      <c r="B152" s="31" t="s">
        <v>13</v>
      </c>
      <c r="C152" s="39" t="s">
        <v>216</v>
      </c>
      <c r="D152" s="33" t="s">
        <v>196</v>
      </c>
      <c r="E152" s="30">
        <v>27860</v>
      </c>
      <c r="F152" s="21"/>
      <c r="G152" s="25">
        <f t="shared" si="4"/>
        <v>0</v>
      </c>
      <c r="H152" s="26"/>
      <c r="I152" s="26"/>
      <c r="J152" s="26"/>
      <c r="K152" s="26">
        <f t="shared" si="5"/>
        <v>0</v>
      </c>
    </row>
    <row r="153" spans="1:11" ht="24" hidden="1">
      <c r="A153" s="20">
        <v>3484</v>
      </c>
      <c r="B153" s="31" t="s">
        <v>13</v>
      </c>
      <c r="C153" s="52" t="s">
        <v>217</v>
      </c>
      <c r="D153" s="33" t="s">
        <v>218</v>
      </c>
      <c r="E153" s="30">
        <v>41200</v>
      </c>
      <c r="F153" s="21"/>
      <c r="G153" s="25">
        <f t="shared" si="4"/>
        <v>0</v>
      </c>
      <c r="H153" s="26"/>
      <c r="I153" s="26"/>
      <c r="J153" s="26"/>
      <c r="K153" s="26">
        <f t="shared" si="5"/>
        <v>0</v>
      </c>
    </row>
    <row r="154" spans="1:11" ht="24" hidden="1">
      <c r="A154" s="20">
        <v>3485</v>
      </c>
      <c r="B154" s="31" t="s">
        <v>13</v>
      </c>
      <c r="C154" s="39" t="s">
        <v>219</v>
      </c>
      <c r="D154" s="33" t="s">
        <v>220</v>
      </c>
      <c r="E154" s="30">
        <v>35600</v>
      </c>
      <c r="F154" s="21"/>
      <c r="G154" s="25">
        <f t="shared" si="4"/>
        <v>0</v>
      </c>
      <c r="H154" s="26"/>
      <c r="I154" s="26"/>
      <c r="J154" s="26"/>
      <c r="K154" s="26">
        <f t="shared" si="5"/>
        <v>0</v>
      </c>
    </row>
    <row r="155" spans="1:11" hidden="1">
      <c r="A155" s="20">
        <v>3486</v>
      </c>
      <c r="B155" s="31" t="s">
        <v>13</v>
      </c>
      <c r="C155" s="39" t="s">
        <v>221</v>
      </c>
      <c r="D155" s="33" t="s">
        <v>222</v>
      </c>
      <c r="E155" s="30">
        <v>26600</v>
      </c>
      <c r="F155" s="21"/>
      <c r="G155" s="25">
        <f t="shared" si="4"/>
        <v>0</v>
      </c>
      <c r="H155" s="26"/>
      <c r="I155" s="26"/>
      <c r="J155" s="26"/>
      <c r="K155" s="26">
        <f t="shared" si="5"/>
        <v>0</v>
      </c>
    </row>
    <row r="156" spans="1:11" ht="48" hidden="1">
      <c r="A156" s="20">
        <v>3487</v>
      </c>
      <c r="B156" s="31" t="s">
        <v>17</v>
      </c>
      <c r="C156" s="39" t="s">
        <v>223</v>
      </c>
      <c r="D156" s="33" t="s">
        <v>224</v>
      </c>
      <c r="E156" s="30"/>
      <c r="F156" s="21"/>
      <c r="G156" s="25">
        <f t="shared" si="4"/>
        <v>0</v>
      </c>
      <c r="H156" s="26"/>
      <c r="I156" s="26"/>
      <c r="J156" s="26"/>
      <c r="K156" s="26">
        <f t="shared" si="5"/>
        <v>0</v>
      </c>
    </row>
    <row r="157" spans="1:11" hidden="1">
      <c r="A157" s="20">
        <v>3488</v>
      </c>
      <c r="B157" s="31" t="s">
        <v>13</v>
      </c>
      <c r="C157" s="39" t="s">
        <v>225</v>
      </c>
      <c r="D157" s="39" t="s">
        <v>226</v>
      </c>
      <c r="E157" s="30">
        <v>62800</v>
      </c>
      <c r="F157" s="21"/>
      <c r="G157" s="25">
        <f t="shared" si="4"/>
        <v>0</v>
      </c>
      <c r="H157" s="26"/>
      <c r="I157" s="26"/>
      <c r="J157" s="26"/>
      <c r="K157" s="26">
        <f t="shared" si="5"/>
        <v>0</v>
      </c>
    </row>
    <row r="158" spans="1:11" hidden="1">
      <c r="A158" s="20">
        <v>3489</v>
      </c>
      <c r="B158" s="31" t="s">
        <v>13</v>
      </c>
      <c r="C158" s="39" t="s">
        <v>227</v>
      </c>
      <c r="D158" s="33" t="s">
        <v>214</v>
      </c>
      <c r="E158" s="30">
        <v>24800</v>
      </c>
      <c r="F158" s="21"/>
      <c r="G158" s="25">
        <f t="shared" si="4"/>
        <v>0</v>
      </c>
      <c r="H158" s="26"/>
      <c r="I158" s="26"/>
      <c r="J158" s="26"/>
      <c r="K158" s="26">
        <f t="shared" si="5"/>
        <v>0</v>
      </c>
    </row>
    <row r="159" spans="1:11" ht="24" hidden="1">
      <c r="A159" s="20">
        <v>3490</v>
      </c>
      <c r="B159" s="31" t="s">
        <v>17</v>
      </c>
      <c r="C159" s="39" t="s">
        <v>228</v>
      </c>
      <c r="D159" s="52" t="s">
        <v>229</v>
      </c>
      <c r="E159" s="44">
        <v>17110</v>
      </c>
      <c r="F159" s="21"/>
      <c r="G159" s="25">
        <f t="shared" si="4"/>
        <v>0</v>
      </c>
      <c r="H159" s="26"/>
      <c r="I159" s="26"/>
      <c r="J159" s="26"/>
      <c r="K159" s="26">
        <f t="shared" si="5"/>
        <v>0</v>
      </c>
    </row>
    <row r="160" spans="1:11" hidden="1">
      <c r="A160" s="20">
        <v>3491</v>
      </c>
      <c r="B160" s="31" t="s">
        <v>17</v>
      </c>
      <c r="C160" s="39" t="s">
        <v>230</v>
      </c>
      <c r="D160" s="52" t="s">
        <v>229</v>
      </c>
      <c r="E160" s="30">
        <v>30700</v>
      </c>
      <c r="F160" s="21"/>
      <c r="G160" s="25">
        <f t="shared" si="4"/>
        <v>0</v>
      </c>
      <c r="H160" s="26"/>
      <c r="I160" s="26"/>
      <c r="J160" s="26"/>
      <c r="K160" s="26">
        <f t="shared" si="5"/>
        <v>0</v>
      </c>
    </row>
    <row r="161" spans="1:11" ht="36" hidden="1">
      <c r="A161" s="20">
        <v>3492</v>
      </c>
      <c r="B161" s="31"/>
      <c r="C161" s="53" t="s">
        <v>231</v>
      </c>
      <c r="D161" s="33"/>
      <c r="E161" s="30">
        <v>32100</v>
      </c>
      <c r="F161" s="21"/>
      <c r="G161" s="25">
        <f t="shared" si="4"/>
        <v>0</v>
      </c>
      <c r="H161" s="26"/>
      <c r="I161" s="26"/>
      <c r="J161" s="26"/>
      <c r="K161" s="26">
        <f t="shared" si="5"/>
        <v>0</v>
      </c>
    </row>
    <row r="162" spans="1:11" ht="36" hidden="1">
      <c r="A162" s="20">
        <v>3493</v>
      </c>
      <c r="B162" s="31" t="s">
        <v>17</v>
      </c>
      <c r="C162" s="39" t="s">
        <v>232</v>
      </c>
      <c r="D162" s="33" t="s">
        <v>233</v>
      </c>
      <c r="E162" s="30">
        <v>39400</v>
      </c>
      <c r="F162" s="21"/>
      <c r="G162" s="25">
        <f t="shared" si="4"/>
        <v>0</v>
      </c>
      <c r="H162" s="26"/>
      <c r="I162" s="26"/>
      <c r="J162" s="26"/>
      <c r="K162" s="26">
        <f t="shared" si="5"/>
        <v>0</v>
      </c>
    </row>
    <row r="163" spans="1:11" ht="36" hidden="1">
      <c r="A163" s="20">
        <v>3494</v>
      </c>
      <c r="B163" s="31" t="s">
        <v>17</v>
      </c>
      <c r="C163" s="39" t="s">
        <v>234</v>
      </c>
      <c r="D163" s="33" t="s">
        <v>235</v>
      </c>
      <c r="E163" s="30">
        <v>39900</v>
      </c>
      <c r="F163" s="21"/>
      <c r="G163" s="25">
        <f t="shared" si="4"/>
        <v>0</v>
      </c>
      <c r="H163" s="26"/>
      <c r="I163" s="26"/>
      <c r="J163" s="26"/>
      <c r="K163" s="26">
        <f t="shared" si="5"/>
        <v>0</v>
      </c>
    </row>
    <row r="164" spans="1:11" ht="36" hidden="1">
      <c r="A164" s="20">
        <v>3495</v>
      </c>
      <c r="B164" s="31" t="s">
        <v>17</v>
      </c>
      <c r="C164" s="39" t="s">
        <v>236</v>
      </c>
      <c r="D164" s="33" t="s">
        <v>235</v>
      </c>
      <c r="E164" s="44">
        <v>28122</v>
      </c>
      <c r="F164" s="21"/>
      <c r="G164" s="25">
        <f t="shared" si="4"/>
        <v>0</v>
      </c>
      <c r="H164" s="26"/>
      <c r="I164" s="26"/>
      <c r="J164" s="26"/>
      <c r="K164" s="26">
        <f t="shared" si="5"/>
        <v>0</v>
      </c>
    </row>
    <row r="165" spans="1:11" ht="36" hidden="1">
      <c r="A165" s="20">
        <v>3496</v>
      </c>
      <c r="B165" s="31" t="s">
        <v>60</v>
      </c>
      <c r="C165" s="39" t="s">
        <v>237</v>
      </c>
      <c r="D165" s="33"/>
      <c r="E165" s="30"/>
      <c r="F165" s="21"/>
      <c r="G165" s="25">
        <f t="shared" si="4"/>
        <v>0</v>
      </c>
      <c r="H165" s="26"/>
      <c r="I165" s="26"/>
      <c r="J165" s="26"/>
      <c r="K165" s="26">
        <f t="shared" si="5"/>
        <v>0</v>
      </c>
    </row>
    <row r="166" spans="1:11" ht="24" hidden="1">
      <c r="A166" s="20">
        <v>3497</v>
      </c>
      <c r="B166" s="31" t="s">
        <v>13</v>
      </c>
      <c r="C166" s="39" t="s">
        <v>238</v>
      </c>
      <c r="D166" s="33" t="s">
        <v>239</v>
      </c>
      <c r="E166" s="30">
        <v>32100</v>
      </c>
      <c r="F166" s="21"/>
      <c r="G166" s="25">
        <f t="shared" si="4"/>
        <v>0</v>
      </c>
      <c r="H166" s="26"/>
      <c r="I166" s="26"/>
      <c r="J166" s="26"/>
      <c r="K166" s="26">
        <f t="shared" si="5"/>
        <v>0</v>
      </c>
    </row>
    <row r="167" spans="1:11" ht="24" hidden="1">
      <c r="A167" s="20">
        <v>3498</v>
      </c>
      <c r="B167" s="31" t="s">
        <v>13</v>
      </c>
      <c r="C167" s="39" t="s">
        <v>240</v>
      </c>
      <c r="D167" s="33" t="s">
        <v>239</v>
      </c>
      <c r="E167" s="30">
        <v>32100</v>
      </c>
      <c r="F167" s="21"/>
      <c r="G167" s="25">
        <f t="shared" si="4"/>
        <v>0</v>
      </c>
      <c r="H167" s="26"/>
      <c r="I167" s="26"/>
      <c r="J167" s="26"/>
      <c r="K167" s="26">
        <f t="shared" si="5"/>
        <v>0</v>
      </c>
    </row>
    <row r="168" spans="1:11" ht="24" hidden="1">
      <c r="A168" s="20">
        <v>3499</v>
      </c>
      <c r="B168" s="31" t="s">
        <v>13</v>
      </c>
      <c r="C168" s="39" t="s">
        <v>241</v>
      </c>
      <c r="D168" s="33" t="s">
        <v>239</v>
      </c>
      <c r="E168" s="30">
        <v>32100</v>
      </c>
      <c r="F168" s="21"/>
      <c r="G168" s="25">
        <f t="shared" si="4"/>
        <v>0</v>
      </c>
      <c r="H168" s="26"/>
      <c r="I168" s="26"/>
      <c r="J168" s="26"/>
      <c r="K168" s="26">
        <f t="shared" si="5"/>
        <v>0</v>
      </c>
    </row>
    <row r="169" spans="1:11" ht="24" hidden="1">
      <c r="A169" s="20">
        <v>3500</v>
      </c>
      <c r="B169" s="31" t="s">
        <v>13</v>
      </c>
      <c r="C169" s="39" t="s">
        <v>242</v>
      </c>
      <c r="D169" s="33" t="s">
        <v>239</v>
      </c>
      <c r="E169" s="30">
        <v>32100</v>
      </c>
      <c r="F169" s="21"/>
      <c r="G169" s="25">
        <f t="shared" si="4"/>
        <v>0</v>
      </c>
      <c r="H169" s="26"/>
      <c r="I169" s="26"/>
      <c r="J169" s="26"/>
      <c r="K169" s="26">
        <f t="shared" si="5"/>
        <v>0</v>
      </c>
    </row>
    <row r="170" spans="1:11" ht="24" hidden="1">
      <c r="A170" s="20">
        <v>3501</v>
      </c>
      <c r="B170" s="31" t="s">
        <v>13</v>
      </c>
      <c r="C170" s="39" t="s">
        <v>243</v>
      </c>
      <c r="D170" s="33" t="s">
        <v>239</v>
      </c>
      <c r="E170" s="30">
        <v>32100</v>
      </c>
      <c r="F170" s="21"/>
      <c r="G170" s="25">
        <f t="shared" si="4"/>
        <v>0</v>
      </c>
      <c r="H170" s="26"/>
      <c r="I170" s="26"/>
      <c r="J170" s="26"/>
      <c r="K170" s="26">
        <f t="shared" si="5"/>
        <v>0</v>
      </c>
    </row>
    <row r="171" spans="1:11" hidden="1">
      <c r="A171" s="20">
        <v>3502</v>
      </c>
      <c r="B171" s="31" t="s">
        <v>13</v>
      </c>
      <c r="C171" s="39" t="s">
        <v>244</v>
      </c>
      <c r="D171" s="33" t="s">
        <v>239</v>
      </c>
      <c r="E171" s="30">
        <v>28800</v>
      </c>
      <c r="F171" s="21"/>
      <c r="G171" s="25">
        <f t="shared" si="4"/>
        <v>0</v>
      </c>
      <c r="H171" s="26"/>
      <c r="I171" s="26"/>
      <c r="J171" s="26"/>
      <c r="K171" s="26">
        <f t="shared" si="5"/>
        <v>0</v>
      </c>
    </row>
    <row r="172" spans="1:11" hidden="1">
      <c r="A172" s="20">
        <v>3503</v>
      </c>
      <c r="B172" s="31" t="s">
        <v>13</v>
      </c>
      <c r="C172" s="39" t="s">
        <v>245</v>
      </c>
      <c r="D172" s="33" t="s">
        <v>239</v>
      </c>
      <c r="E172" s="30">
        <v>28800</v>
      </c>
      <c r="F172" s="21"/>
      <c r="G172" s="25">
        <f t="shared" si="4"/>
        <v>0</v>
      </c>
      <c r="H172" s="26"/>
      <c r="I172" s="26"/>
      <c r="J172" s="26"/>
      <c r="K172" s="26">
        <f t="shared" si="5"/>
        <v>0</v>
      </c>
    </row>
    <row r="173" spans="1:11" hidden="1">
      <c r="A173" s="20">
        <v>3504</v>
      </c>
      <c r="B173" s="31" t="s">
        <v>13</v>
      </c>
      <c r="C173" s="52" t="s">
        <v>246</v>
      </c>
      <c r="D173" s="33" t="s">
        <v>239</v>
      </c>
      <c r="E173" s="30">
        <v>27440</v>
      </c>
      <c r="F173" s="21"/>
      <c r="G173" s="25">
        <f t="shared" si="4"/>
        <v>0</v>
      </c>
      <c r="H173" s="26"/>
      <c r="I173" s="26"/>
      <c r="J173" s="26"/>
      <c r="K173" s="26">
        <f t="shared" si="5"/>
        <v>0</v>
      </c>
    </row>
    <row r="174" spans="1:11" ht="24" hidden="1">
      <c r="A174" s="20">
        <v>3505</v>
      </c>
      <c r="B174" s="31" t="s">
        <v>13</v>
      </c>
      <c r="C174" s="39" t="s">
        <v>247</v>
      </c>
      <c r="D174" s="33" t="s">
        <v>239</v>
      </c>
      <c r="E174" s="30">
        <v>41900</v>
      </c>
      <c r="F174" s="21"/>
      <c r="G174" s="25">
        <f t="shared" si="4"/>
        <v>0</v>
      </c>
      <c r="H174" s="26"/>
      <c r="I174" s="26"/>
      <c r="J174" s="26"/>
      <c r="K174" s="26">
        <f t="shared" si="5"/>
        <v>0</v>
      </c>
    </row>
    <row r="175" spans="1:11" ht="24" hidden="1">
      <c r="A175" s="20">
        <v>3506</v>
      </c>
      <c r="B175" s="31" t="s">
        <v>13</v>
      </c>
      <c r="C175" s="39" t="s">
        <v>248</v>
      </c>
      <c r="D175" s="33" t="s">
        <v>239</v>
      </c>
      <c r="E175" s="30">
        <v>42350</v>
      </c>
      <c r="F175" s="21"/>
      <c r="G175" s="25">
        <f t="shared" si="4"/>
        <v>0</v>
      </c>
      <c r="H175" s="26"/>
      <c r="I175" s="26"/>
      <c r="J175" s="26"/>
      <c r="K175" s="26">
        <f t="shared" si="5"/>
        <v>0</v>
      </c>
    </row>
    <row r="176" spans="1:11" hidden="1">
      <c r="A176" s="20">
        <v>3507</v>
      </c>
      <c r="B176" s="31" t="s">
        <v>13</v>
      </c>
      <c r="C176" s="39" t="s">
        <v>249</v>
      </c>
      <c r="D176" s="33" t="s">
        <v>239</v>
      </c>
      <c r="E176" s="30">
        <v>82100</v>
      </c>
      <c r="F176" s="21"/>
      <c r="G176" s="25">
        <f t="shared" si="4"/>
        <v>0</v>
      </c>
      <c r="H176" s="26"/>
      <c r="I176" s="26"/>
      <c r="J176" s="26"/>
      <c r="K176" s="26">
        <f t="shared" si="5"/>
        <v>0</v>
      </c>
    </row>
    <row r="177" spans="1:11" ht="24" hidden="1">
      <c r="A177" s="20">
        <v>3508</v>
      </c>
      <c r="B177" s="31" t="s">
        <v>60</v>
      </c>
      <c r="C177" s="39" t="s">
        <v>250</v>
      </c>
      <c r="D177" s="33"/>
      <c r="E177" s="30"/>
      <c r="F177" s="21"/>
      <c r="G177" s="25">
        <f t="shared" si="4"/>
        <v>0</v>
      </c>
      <c r="H177" s="26"/>
      <c r="I177" s="26"/>
      <c r="J177" s="26"/>
      <c r="K177" s="26">
        <f t="shared" si="5"/>
        <v>0</v>
      </c>
    </row>
    <row r="178" spans="1:11" ht="72" hidden="1">
      <c r="A178" s="20">
        <v>3509</v>
      </c>
      <c r="B178" s="31" t="s">
        <v>13</v>
      </c>
      <c r="C178" s="52" t="s">
        <v>251</v>
      </c>
      <c r="D178" s="33" t="s">
        <v>252</v>
      </c>
      <c r="E178" s="30">
        <v>20900</v>
      </c>
      <c r="F178" s="21"/>
      <c r="G178" s="25">
        <f t="shared" si="4"/>
        <v>0</v>
      </c>
      <c r="H178" s="26"/>
      <c r="I178" s="26"/>
      <c r="J178" s="26"/>
      <c r="K178" s="26">
        <f t="shared" si="5"/>
        <v>0</v>
      </c>
    </row>
    <row r="179" spans="1:11" ht="36" hidden="1">
      <c r="A179" s="20">
        <v>3510</v>
      </c>
      <c r="B179" s="31" t="s">
        <v>13</v>
      </c>
      <c r="C179" s="39" t="s">
        <v>253</v>
      </c>
      <c r="D179" s="33" t="s">
        <v>254</v>
      </c>
      <c r="E179" s="44">
        <v>23900</v>
      </c>
      <c r="F179" s="21"/>
      <c r="G179" s="25">
        <f t="shared" si="4"/>
        <v>0</v>
      </c>
      <c r="H179" s="26"/>
      <c r="I179" s="26"/>
      <c r="J179" s="26"/>
      <c r="K179" s="26">
        <f t="shared" si="5"/>
        <v>0</v>
      </c>
    </row>
    <row r="180" spans="1:11" ht="24" hidden="1">
      <c r="A180" s="20">
        <v>3511</v>
      </c>
      <c r="B180" s="31" t="s">
        <v>17</v>
      </c>
      <c r="C180" s="39" t="s">
        <v>255</v>
      </c>
      <c r="D180" s="33" t="s">
        <v>235</v>
      </c>
      <c r="E180" s="30">
        <v>47900</v>
      </c>
      <c r="F180" s="21"/>
      <c r="G180" s="25">
        <f t="shared" si="4"/>
        <v>0</v>
      </c>
      <c r="H180" s="26"/>
      <c r="I180" s="26"/>
      <c r="J180" s="26"/>
      <c r="K180" s="26">
        <f t="shared" si="5"/>
        <v>0</v>
      </c>
    </row>
    <row r="181" spans="1:11" ht="36" hidden="1">
      <c r="A181" s="20">
        <v>3512</v>
      </c>
      <c r="B181" s="31" t="s">
        <v>17</v>
      </c>
      <c r="C181" s="39" t="s">
        <v>256</v>
      </c>
      <c r="D181" s="33" t="s">
        <v>235</v>
      </c>
      <c r="E181" s="30">
        <v>26000</v>
      </c>
      <c r="F181" s="21"/>
      <c r="G181" s="25">
        <f t="shared" si="4"/>
        <v>0</v>
      </c>
      <c r="H181" s="26"/>
      <c r="I181" s="26"/>
      <c r="J181" s="26"/>
      <c r="K181" s="26">
        <f t="shared" si="5"/>
        <v>0</v>
      </c>
    </row>
    <row r="182" spans="1:11" ht="48" hidden="1">
      <c r="A182" s="20">
        <v>3513</v>
      </c>
      <c r="B182" s="31" t="s">
        <v>84</v>
      </c>
      <c r="C182" s="39" t="s">
        <v>257</v>
      </c>
      <c r="D182" s="33" t="s">
        <v>258</v>
      </c>
      <c r="E182" s="44">
        <v>25500</v>
      </c>
      <c r="F182" s="21"/>
      <c r="G182" s="25">
        <f t="shared" si="4"/>
        <v>0</v>
      </c>
      <c r="H182" s="26"/>
      <c r="I182" s="26"/>
      <c r="J182" s="26"/>
      <c r="K182" s="26">
        <f t="shared" si="5"/>
        <v>0</v>
      </c>
    </row>
    <row r="183" spans="1:11" ht="36" hidden="1">
      <c r="A183" s="20">
        <v>3514</v>
      </c>
      <c r="B183" s="31" t="s">
        <v>17</v>
      </c>
      <c r="C183" s="39" t="s">
        <v>259</v>
      </c>
      <c r="D183" s="33"/>
      <c r="E183" s="44">
        <v>23200</v>
      </c>
      <c r="F183" s="21"/>
      <c r="G183" s="25">
        <f t="shared" si="4"/>
        <v>0</v>
      </c>
      <c r="H183" s="26"/>
      <c r="I183" s="26"/>
      <c r="J183" s="26"/>
      <c r="K183" s="26">
        <f t="shared" si="5"/>
        <v>0</v>
      </c>
    </row>
    <row r="184" spans="1:11" ht="60" hidden="1">
      <c r="A184" s="20">
        <v>3515</v>
      </c>
      <c r="B184" s="31" t="s">
        <v>13</v>
      </c>
      <c r="C184" s="39" t="s">
        <v>260</v>
      </c>
      <c r="D184" s="33" t="s">
        <v>261</v>
      </c>
      <c r="E184" s="30">
        <v>62800</v>
      </c>
      <c r="F184" s="21"/>
      <c r="G184" s="25">
        <f t="shared" si="4"/>
        <v>0</v>
      </c>
      <c r="H184" s="26"/>
      <c r="I184" s="26"/>
      <c r="J184" s="26"/>
      <c r="K184" s="26">
        <f t="shared" si="5"/>
        <v>0</v>
      </c>
    </row>
    <row r="185" spans="1:11" ht="48" hidden="1">
      <c r="A185" s="20">
        <v>3516</v>
      </c>
      <c r="B185" s="31"/>
      <c r="C185" s="39" t="s">
        <v>262</v>
      </c>
      <c r="D185" s="33"/>
      <c r="E185" s="30"/>
      <c r="F185" s="21"/>
      <c r="G185" s="25">
        <f t="shared" si="4"/>
        <v>0</v>
      </c>
      <c r="H185" s="26"/>
      <c r="I185" s="26"/>
      <c r="J185" s="26"/>
      <c r="K185" s="26">
        <f t="shared" si="5"/>
        <v>0</v>
      </c>
    </row>
    <row r="186" spans="1:11" ht="24" hidden="1">
      <c r="A186" s="20">
        <v>3517</v>
      </c>
      <c r="B186" s="31" t="s">
        <v>17</v>
      </c>
      <c r="C186" s="39" t="s">
        <v>263</v>
      </c>
      <c r="D186" s="33" t="s">
        <v>264</v>
      </c>
      <c r="E186" s="30"/>
      <c r="F186" s="21"/>
      <c r="G186" s="25">
        <f t="shared" si="4"/>
        <v>0</v>
      </c>
      <c r="H186" s="26"/>
      <c r="I186" s="26"/>
      <c r="J186" s="26"/>
      <c r="K186" s="26">
        <f t="shared" si="5"/>
        <v>0</v>
      </c>
    </row>
    <row r="187" spans="1:11" ht="24" hidden="1">
      <c r="A187" s="20">
        <v>3518</v>
      </c>
      <c r="B187" s="31" t="s">
        <v>17</v>
      </c>
      <c r="C187" s="39" t="s">
        <v>265</v>
      </c>
      <c r="D187" s="33" t="s">
        <v>264</v>
      </c>
      <c r="E187" s="30">
        <v>28300</v>
      </c>
      <c r="F187" s="21"/>
      <c r="G187" s="25">
        <f t="shared" si="4"/>
        <v>0</v>
      </c>
      <c r="H187" s="26"/>
      <c r="I187" s="26"/>
      <c r="J187" s="26"/>
      <c r="K187" s="26">
        <f t="shared" si="5"/>
        <v>0</v>
      </c>
    </row>
    <row r="188" spans="1:11" ht="24" hidden="1">
      <c r="A188" s="20">
        <v>3519</v>
      </c>
      <c r="B188" s="31"/>
      <c r="C188" s="39" t="s">
        <v>266</v>
      </c>
      <c r="D188" s="33"/>
      <c r="E188" s="30"/>
      <c r="F188" s="21"/>
      <c r="G188" s="25">
        <f t="shared" si="4"/>
        <v>0</v>
      </c>
      <c r="H188" s="26"/>
      <c r="I188" s="26"/>
      <c r="J188" s="26"/>
      <c r="K188" s="26">
        <f t="shared" si="5"/>
        <v>0</v>
      </c>
    </row>
    <row r="189" spans="1:11" ht="36" hidden="1">
      <c r="A189" s="20">
        <v>3520</v>
      </c>
      <c r="B189" s="31" t="s">
        <v>17</v>
      </c>
      <c r="C189" s="39" t="s">
        <v>267</v>
      </c>
      <c r="D189" s="33" t="s">
        <v>268</v>
      </c>
      <c r="E189" s="30">
        <v>32830</v>
      </c>
      <c r="F189" s="21"/>
      <c r="G189" s="25">
        <f t="shared" si="4"/>
        <v>0</v>
      </c>
      <c r="H189" s="26"/>
      <c r="I189" s="26"/>
      <c r="J189" s="26"/>
      <c r="K189" s="26">
        <f t="shared" si="5"/>
        <v>0</v>
      </c>
    </row>
    <row r="190" spans="1:11" ht="24" hidden="1">
      <c r="A190" s="20">
        <v>3521</v>
      </c>
      <c r="B190" s="31" t="s">
        <v>13</v>
      </c>
      <c r="C190" s="39" t="s">
        <v>269</v>
      </c>
      <c r="D190" s="33" t="s">
        <v>270</v>
      </c>
      <c r="E190" s="30">
        <v>66800</v>
      </c>
      <c r="F190" s="21"/>
      <c r="G190" s="25">
        <f t="shared" si="4"/>
        <v>0</v>
      </c>
      <c r="H190" s="26"/>
      <c r="I190" s="26"/>
      <c r="J190" s="26"/>
      <c r="K190" s="26">
        <f t="shared" si="5"/>
        <v>0</v>
      </c>
    </row>
    <row r="191" spans="1:11" ht="24" hidden="1">
      <c r="A191" s="20">
        <v>3522</v>
      </c>
      <c r="B191" s="31" t="s">
        <v>17</v>
      </c>
      <c r="C191" s="39" t="s">
        <v>271</v>
      </c>
      <c r="D191" s="33" t="s">
        <v>272</v>
      </c>
      <c r="E191" s="30">
        <v>57400</v>
      </c>
      <c r="F191" s="21"/>
      <c r="G191" s="25">
        <f t="shared" si="4"/>
        <v>0</v>
      </c>
      <c r="H191" s="26"/>
      <c r="I191" s="26"/>
      <c r="J191" s="26"/>
      <c r="K191" s="26">
        <f t="shared" si="5"/>
        <v>0</v>
      </c>
    </row>
    <row r="192" spans="1:11" ht="48" hidden="1">
      <c r="A192" s="20">
        <v>3523</v>
      </c>
      <c r="B192" s="31" t="s">
        <v>17</v>
      </c>
      <c r="C192" s="39" t="s">
        <v>273</v>
      </c>
      <c r="D192" s="33" t="s">
        <v>274</v>
      </c>
      <c r="E192" s="30">
        <v>80000</v>
      </c>
      <c r="F192" s="21"/>
      <c r="G192" s="25">
        <f t="shared" si="4"/>
        <v>0</v>
      </c>
      <c r="H192" s="26"/>
      <c r="I192" s="26"/>
      <c r="J192" s="26"/>
      <c r="K192" s="26">
        <f t="shared" si="5"/>
        <v>0</v>
      </c>
    </row>
    <row r="193" spans="1:11" ht="36" hidden="1">
      <c r="A193" s="20">
        <v>3524</v>
      </c>
      <c r="B193" s="31" t="s">
        <v>17</v>
      </c>
      <c r="C193" s="39" t="s">
        <v>275</v>
      </c>
      <c r="D193" s="33" t="s">
        <v>276</v>
      </c>
      <c r="E193" s="44">
        <v>25500</v>
      </c>
      <c r="F193" s="21"/>
      <c r="G193" s="25">
        <f t="shared" si="4"/>
        <v>0</v>
      </c>
      <c r="H193" s="26"/>
      <c r="I193" s="26"/>
      <c r="J193" s="26"/>
      <c r="K193" s="26">
        <f t="shared" si="5"/>
        <v>0</v>
      </c>
    </row>
    <row r="194" spans="1:11" ht="24" hidden="1">
      <c r="A194" s="20">
        <v>3525</v>
      </c>
      <c r="B194" s="31" t="s">
        <v>17</v>
      </c>
      <c r="C194" s="39" t="s">
        <v>277</v>
      </c>
      <c r="D194" s="33" t="s">
        <v>235</v>
      </c>
      <c r="E194" s="44">
        <v>23200</v>
      </c>
      <c r="F194" s="21"/>
      <c r="G194" s="25">
        <f t="shared" si="4"/>
        <v>0</v>
      </c>
      <c r="H194" s="26"/>
      <c r="I194" s="26"/>
      <c r="J194" s="26"/>
      <c r="K194" s="26">
        <f t="shared" si="5"/>
        <v>0</v>
      </c>
    </row>
    <row r="195" spans="1:11" ht="36" hidden="1">
      <c r="A195" s="20">
        <v>3526</v>
      </c>
      <c r="B195" s="31" t="s">
        <v>17</v>
      </c>
      <c r="C195" s="39" t="s">
        <v>278</v>
      </c>
      <c r="D195" s="33" t="s">
        <v>235</v>
      </c>
      <c r="E195" s="30">
        <v>20800</v>
      </c>
      <c r="F195" s="21"/>
      <c r="G195" s="25">
        <f t="shared" si="4"/>
        <v>0</v>
      </c>
      <c r="H195" s="26"/>
      <c r="I195" s="26"/>
      <c r="J195" s="26"/>
      <c r="K195" s="26">
        <f t="shared" si="5"/>
        <v>0</v>
      </c>
    </row>
    <row r="196" spans="1:11" hidden="1">
      <c r="A196" s="20">
        <v>3527</v>
      </c>
      <c r="B196" s="31" t="s">
        <v>17</v>
      </c>
      <c r="C196" s="39" t="s">
        <v>279</v>
      </c>
      <c r="D196" s="33" t="s">
        <v>280</v>
      </c>
      <c r="E196" s="30">
        <v>32600</v>
      </c>
      <c r="F196" s="21"/>
      <c r="G196" s="25">
        <f t="shared" si="4"/>
        <v>0</v>
      </c>
      <c r="H196" s="26"/>
      <c r="I196" s="26"/>
      <c r="J196" s="26"/>
      <c r="K196" s="26">
        <f t="shared" si="5"/>
        <v>0</v>
      </c>
    </row>
    <row r="197" spans="1:11" ht="36" hidden="1">
      <c r="A197" s="20">
        <v>3528</v>
      </c>
      <c r="B197" s="31" t="s">
        <v>17</v>
      </c>
      <c r="C197" s="39" t="s">
        <v>281</v>
      </c>
      <c r="D197" s="33" t="s">
        <v>282</v>
      </c>
      <c r="E197" s="30">
        <v>29150</v>
      </c>
      <c r="F197" s="21"/>
      <c r="G197" s="25">
        <f t="shared" si="4"/>
        <v>0</v>
      </c>
      <c r="H197" s="26"/>
      <c r="I197" s="26"/>
      <c r="J197" s="26"/>
      <c r="K197" s="26">
        <f t="shared" si="5"/>
        <v>0</v>
      </c>
    </row>
    <row r="198" spans="1:11" ht="24" hidden="1">
      <c r="A198" s="20">
        <v>3529</v>
      </c>
      <c r="B198" s="31" t="s">
        <v>17</v>
      </c>
      <c r="C198" s="39" t="s">
        <v>283</v>
      </c>
      <c r="D198" s="33" t="s">
        <v>284</v>
      </c>
      <c r="E198" s="30">
        <v>29800</v>
      </c>
      <c r="F198" s="21"/>
      <c r="G198" s="25">
        <f t="shared" si="4"/>
        <v>0</v>
      </c>
      <c r="H198" s="26"/>
      <c r="I198" s="26"/>
      <c r="J198" s="26"/>
      <c r="K198" s="26">
        <f t="shared" si="5"/>
        <v>0</v>
      </c>
    </row>
    <row r="199" spans="1:11" ht="36" hidden="1">
      <c r="A199" s="20">
        <v>3530</v>
      </c>
      <c r="B199" s="31" t="s">
        <v>17</v>
      </c>
      <c r="C199" s="39" t="s">
        <v>285</v>
      </c>
      <c r="D199" s="33" t="s">
        <v>286</v>
      </c>
      <c r="E199" s="30">
        <v>18800</v>
      </c>
      <c r="F199" s="21"/>
      <c r="G199" s="25">
        <f t="shared" si="4"/>
        <v>0</v>
      </c>
      <c r="H199" s="26"/>
      <c r="I199" s="26"/>
      <c r="J199" s="26"/>
      <c r="K199" s="26">
        <f t="shared" si="5"/>
        <v>0</v>
      </c>
    </row>
    <row r="200" spans="1:11" ht="24" hidden="1">
      <c r="A200" s="20">
        <v>3531</v>
      </c>
      <c r="B200" s="31"/>
      <c r="C200" s="39" t="s">
        <v>287</v>
      </c>
      <c r="D200" s="33"/>
      <c r="E200" s="30"/>
      <c r="F200" s="21"/>
      <c r="G200" s="25">
        <f t="shared" si="4"/>
        <v>0</v>
      </c>
      <c r="H200" s="26"/>
      <c r="I200" s="26"/>
      <c r="J200" s="26"/>
      <c r="K200" s="26">
        <f t="shared" si="5"/>
        <v>0</v>
      </c>
    </row>
    <row r="201" spans="1:11" ht="24" hidden="1">
      <c r="A201" s="20">
        <v>3532</v>
      </c>
      <c r="B201" s="31" t="s">
        <v>17</v>
      </c>
      <c r="C201" s="39" t="s">
        <v>288</v>
      </c>
      <c r="D201" s="33" t="s">
        <v>289</v>
      </c>
      <c r="E201" s="30">
        <v>4250</v>
      </c>
      <c r="F201" s="21"/>
      <c r="G201" s="25">
        <f t="shared" si="4"/>
        <v>0</v>
      </c>
      <c r="H201" s="26"/>
      <c r="I201" s="26"/>
      <c r="J201" s="26"/>
      <c r="K201" s="26">
        <f t="shared" si="5"/>
        <v>0</v>
      </c>
    </row>
    <row r="202" spans="1:11" ht="24" hidden="1">
      <c r="A202" s="20">
        <v>3533</v>
      </c>
      <c r="B202" s="31" t="s">
        <v>17</v>
      </c>
      <c r="C202" s="39" t="s">
        <v>290</v>
      </c>
      <c r="D202" s="33" t="s">
        <v>291</v>
      </c>
      <c r="E202" s="54">
        <v>21492</v>
      </c>
      <c r="F202" s="21"/>
      <c r="G202" s="25">
        <f t="shared" si="4"/>
        <v>0</v>
      </c>
      <c r="H202" s="26"/>
      <c r="I202" s="26"/>
      <c r="J202" s="26"/>
      <c r="K202" s="26">
        <f t="shared" si="5"/>
        <v>0</v>
      </c>
    </row>
    <row r="203" spans="1:11" ht="36" hidden="1">
      <c r="A203" s="20">
        <v>3534</v>
      </c>
      <c r="B203" s="31"/>
      <c r="C203" s="39" t="s">
        <v>292</v>
      </c>
      <c r="D203" s="33"/>
      <c r="E203" s="30"/>
      <c r="F203" s="21"/>
      <c r="G203" s="25">
        <f t="shared" si="4"/>
        <v>0</v>
      </c>
      <c r="H203" s="26"/>
      <c r="I203" s="26"/>
      <c r="J203" s="26"/>
      <c r="K203" s="26">
        <f t="shared" si="5"/>
        <v>0</v>
      </c>
    </row>
    <row r="204" spans="1:11" ht="48" hidden="1">
      <c r="A204" s="20">
        <v>3535</v>
      </c>
      <c r="B204" s="31" t="s">
        <v>24</v>
      </c>
      <c r="C204" s="55" t="s">
        <v>293</v>
      </c>
      <c r="D204" s="33" t="s">
        <v>294</v>
      </c>
      <c r="E204" s="30">
        <v>50000</v>
      </c>
      <c r="F204" s="21"/>
      <c r="G204" s="25">
        <f t="shared" si="4"/>
        <v>0</v>
      </c>
      <c r="H204" s="26"/>
      <c r="I204" s="26"/>
      <c r="J204" s="26"/>
      <c r="K204" s="26">
        <f t="shared" si="5"/>
        <v>0</v>
      </c>
    </row>
    <row r="205" spans="1:11" hidden="1">
      <c r="A205" s="20">
        <v>3536</v>
      </c>
      <c r="B205" s="31"/>
      <c r="C205" s="39" t="s">
        <v>295</v>
      </c>
      <c r="D205" s="33"/>
      <c r="E205" s="30"/>
      <c r="F205" s="21"/>
      <c r="G205" s="25">
        <f t="shared" si="4"/>
        <v>0</v>
      </c>
      <c r="H205" s="26"/>
      <c r="I205" s="26"/>
      <c r="J205" s="26"/>
      <c r="K205" s="26">
        <f t="shared" si="5"/>
        <v>0</v>
      </c>
    </row>
    <row r="206" spans="1:11" ht="24" hidden="1">
      <c r="A206" s="20">
        <v>3537</v>
      </c>
      <c r="B206" s="31" t="s">
        <v>17</v>
      </c>
      <c r="C206" s="52" t="s">
        <v>296</v>
      </c>
      <c r="D206" s="33" t="s">
        <v>297</v>
      </c>
      <c r="E206" s="30">
        <v>62200</v>
      </c>
      <c r="F206" s="21"/>
      <c r="G206" s="25">
        <f t="shared" si="4"/>
        <v>0</v>
      </c>
      <c r="H206" s="26"/>
      <c r="I206" s="26"/>
      <c r="J206" s="26"/>
      <c r="K206" s="26">
        <f t="shared" si="5"/>
        <v>0</v>
      </c>
    </row>
    <row r="207" spans="1:11" hidden="1">
      <c r="A207" s="20">
        <v>3538</v>
      </c>
      <c r="B207" s="31" t="s">
        <v>17</v>
      </c>
      <c r="C207" s="52" t="s">
        <v>298</v>
      </c>
      <c r="D207" s="33" t="s">
        <v>297</v>
      </c>
      <c r="E207" s="30">
        <v>48300</v>
      </c>
      <c r="F207" s="21"/>
      <c r="G207" s="25">
        <f t="shared" si="4"/>
        <v>0</v>
      </c>
      <c r="H207" s="26"/>
      <c r="I207" s="26"/>
      <c r="J207" s="26"/>
      <c r="K207" s="26">
        <f t="shared" si="5"/>
        <v>0</v>
      </c>
    </row>
    <row r="208" spans="1:11" ht="48" hidden="1">
      <c r="A208" s="20">
        <v>3539</v>
      </c>
      <c r="B208" s="31" t="s">
        <v>13</v>
      </c>
      <c r="C208" s="52" t="s">
        <v>299</v>
      </c>
      <c r="D208" s="33" t="s">
        <v>300</v>
      </c>
      <c r="E208" s="30">
        <v>58100</v>
      </c>
      <c r="F208" s="21"/>
      <c r="G208" s="25">
        <f t="shared" ref="G208:G271" si="6">E208*F208</f>
        <v>0</v>
      </c>
      <c r="H208" s="26"/>
      <c r="I208" s="26"/>
      <c r="J208" s="26"/>
      <c r="K208" s="26">
        <f t="shared" ref="K208:K271" si="7">E208*J208</f>
        <v>0</v>
      </c>
    </row>
    <row r="209" spans="1:11" ht="36" hidden="1">
      <c r="A209" s="20">
        <v>3540</v>
      </c>
      <c r="B209" s="31" t="s">
        <v>17</v>
      </c>
      <c r="C209" s="39" t="s">
        <v>301</v>
      </c>
      <c r="D209" s="33" t="s">
        <v>302</v>
      </c>
      <c r="E209" s="30">
        <v>4650</v>
      </c>
      <c r="F209" s="21"/>
      <c r="G209" s="25">
        <f t="shared" si="6"/>
        <v>0</v>
      </c>
      <c r="H209" s="26"/>
      <c r="I209" s="26"/>
      <c r="J209" s="26"/>
      <c r="K209" s="26">
        <f t="shared" si="7"/>
        <v>0</v>
      </c>
    </row>
    <row r="210" spans="1:11" ht="36" hidden="1">
      <c r="A210" s="20">
        <v>3541</v>
      </c>
      <c r="B210" s="31" t="s">
        <v>17</v>
      </c>
      <c r="C210" s="39" t="s">
        <v>303</v>
      </c>
      <c r="D210" s="33" t="s">
        <v>304</v>
      </c>
      <c r="E210" s="30">
        <v>7350</v>
      </c>
      <c r="F210" s="21"/>
      <c r="G210" s="25">
        <f t="shared" si="6"/>
        <v>0</v>
      </c>
      <c r="H210" s="26"/>
      <c r="I210" s="26"/>
      <c r="J210" s="26"/>
      <c r="K210" s="26">
        <f t="shared" si="7"/>
        <v>0</v>
      </c>
    </row>
    <row r="211" spans="1:11" ht="48" hidden="1">
      <c r="A211" s="20">
        <v>3542</v>
      </c>
      <c r="B211" s="31"/>
      <c r="C211" s="39" t="s">
        <v>305</v>
      </c>
      <c r="D211" s="33"/>
      <c r="E211" s="30"/>
      <c r="F211" s="21"/>
      <c r="G211" s="25">
        <f t="shared" si="6"/>
        <v>0</v>
      </c>
      <c r="H211" s="26"/>
      <c r="I211" s="26"/>
      <c r="J211" s="26"/>
      <c r="K211" s="26">
        <f t="shared" si="7"/>
        <v>0</v>
      </c>
    </row>
    <row r="212" spans="1:11" ht="72" hidden="1">
      <c r="A212" s="20">
        <v>3543</v>
      </c>
      <c r="B212" s="31" t="s">
        <v>24</v>
      </c>
      <c r="C212" s="39" t="s">
        <v>306</v>
      </c>
      <c r="D212" s="23" t="s">
        <v>307</v>
      </c>
      <c r="E212" s="30">
        <v>224595</v>
      </c>
      <c r="F212" s="21"/>
      <c r="G212" s="25">
        <f t="shared" si="6"/>
        <v>0</v>
      </c>
      <c r="H212" s="26"/>
      <c r="I212" s="26"/>
      <c r="J212" s="26"/>
      <c r="K212" s="26">
        <f t="shared" si="7"/>
        <v>0</v>
      </c>
    </row>
    <row r="213" spans="1:11" ht="72" hidden="1">
      <c r="A213" s="20">
        <v>3544</v>
      </c>
      <c r="B213" s="31" t="s">
        <v>24</v>
      </c>
      <c r="C213" s="23" t="s">
        <v>308</v>
      </c>
      <c r="D213" s="23" t="s">
        <v>309</v>
      </c>
      <c r="E213" s="30">
        <v>168475</v>
      </c>
      <c r="F213" s="21"/>
      <c r="G213" s="25">
        <f t="shared" si="6"/>
        <v>0</v>
      </c>
      <c r="H213" s="26"/>
      <c r="I213" s="26"/>
      <c r="J213" s="26"/>
      <c r="K213" s="26">
        <f t="shared" si="7"/>
        <v>0</v>
      </c>
    </row>
    <row r="214" spans="1:11" ht="108" hidden="1">
      <c r="A214" s="20">
        <v>3545</v>
      </c>
      <c r="B214" s="31" t="s">
        <v>24</v>
      </c>
      <c r="C214" s="23" t="s">
        <v>310</v>
      </c>
      <c r="D214" s="23" t="s">
        <v>311</v>
      </c>
      <c r="E214" s="30">
        <v>224595</v>
      </c>
      <c r="F214" s="21"/>
      <c r="G214" s="25">
        <f t="shared" si="6"/>
        <v>0</v>
      </c>
      <c r="H214" s="26"/>
      <c r="I214" s="26"/>
      <c r="J214" s="26"/>
      <c r="K214" s="26">
        <f t="shared" si="7"/>
        <v>0</v>
      </c>
    </row>
    <row r="215" spans="1:11" ht="72" hidden="1">
      <c r="A215" s="20">
        <v>3546</v>
      </c>
      <c r="B215" s="31" t="s">
        <v>24</v>
      </c>
      <c r="C215" s="23" t="s">
        <v>312</v>
      </c>
      <c r="D215" s="23" t="s">
        <v>313</v>
      </c>
      <c r="E215" s="30">
        <v>84525</v>
      </c>
      <c r="F215" s="21"/>
      <c r="G215" s="25">
        <f t="shared" si="6"/>
        <v>0</v>
      </c>
      <c r="H215" s="26"/>
      <c r="I215" s="26"/>
      <c r="J215" s="26"/>
      <c r="K215" s="26">
        <f t="shared" si="7"/>
        <v>0</v>
      </c>
    </row>
    <row r="216" spans="1:11" ht="72" hidden="1">
      <c r="A216" s="20">
        <v>3547</v>
      </c>
      <c r="B216" s="31" t="s">
        <v>24</v>
      </c>
      <c r="C216" s="23" t="s">
        <v>312</v>
      </c>
      <c r="D216" s="23" t="s">
        <v>314</v>
      </c>
      <c r="E216" s="30">
        <v>1208</v>
      </c>
      <c r="F216" s="21"/>
      <c r="G216" s="25">
        <f t="shared" si="6"/>
        <v>0</v>
      </c>
      <c r="H216" s="26"/>
      <c r="I216" s="26"/>
      <c r="J216" s="26"/>
      <c r="K216" s="26">
        <f t="shared" si="7"/>
        <v>0</v>
      </c>
    </row>
    <row r="217" spans="1:11" ht="48" hidden="1">
      <c r="A217" s="20">
        <v>3548</v>
      </c>
      <c r="B217" s="31" t="s">
        <v>24</v>
      </c>
      <c r="C217" s="23" t="s">
        <v>315</v>
      </c>
      <c r="D217" s="23" t="s">
        <v>316</v>
      </c>
      <c r="E217" s="30">
        <v>224595</v>
      </c>
      <c r="F217" s="21"/>
      <c r="G217" s="25">
        <f t="shared" si="6"/>
        <v>0</v>
      </c>
      <c r="H217" s="26"/>
      <c r="I217" s="26"/>
      <c r="J217" s="26"/>
      <c r="K217" s="26">
        <f t="shared" si="7"/>
        <v>0</v>
      </c>
    </row>
    <row r="218" spans="1:11" ht="36" hidden="1">
      <c r="A218" s="20">
        <v>3549</v>
      </c>
      <c r="B218" s="31" t="s">
        <v>24</v>
      </c>
      <c r="C218" s="23" t="s">
        <v>317</v>
      </c>
      <c r="D218" s="23" t="s">
        <v>318</v>
      </c>
      <c r="E218" s="30">
        <v>1208</v>
      </c>
      <c r="F218" s="21"/>
      <c r="G218" s="25">
        <f t="shared" si="6"/>
        <v>0</v>
      </c>
      <c r="H218" s="26"/>
      <c r="I218" s="26"/>
      <c r="J218" s="26"/>
      <c r="K218" s="26">
        <f t="shared" si="7"/>
        <v>0</v>
      </c>
    </row>
    <row r="219" spans="1:11" ht="36" hidden="1">
      <c r="A219" s="20">
        <v>3550</v>
      </c>
      <c r="B219" s="31" t="s">
        <v>24</v>
      </c>
      <c r="C219" s="23" t="s">
        <v>319</v>
      </c>
      <c r="D219" s="23" t="s">
        <v>320</v>
      </c>
      <c r="E219" s="30">
        <v>224595</v>
      </c>
      <c r="F219" s="21"/>
      <c r="G219" s="25">
        <f t="shared" si="6"/>
        <v>0</v>
      </c>
      <c r="H219" s="26"/>
      <c r="I219" s="26"/>
      <c r="J219" s="26"/>
      <c r="K219" s="26">
        <f t="shared" si="7"/>
        <v>0</v>
      </c>
    </row>
    <row r="220" spans="1:11" ht="36" hidden="1">
      <c r="A220" s="20">
        <v>3551</v>
      </c>
      <c r="B220" s="31" t="s">
        <v>24</v>
      </c>
      <c r="C220" s="23" t="s">
        <v>321</v>
      </c>
      <c r="D220" s="23" t="s">
        <v>322</v>
      </c>
      <c r="E220" s="30">
        <v>168475</v>
      </c>
      <c r="F220" s="21"/>
      <c r="G220" s="25">
        <f t="shared" si="6"/>
        <v>0</v>
      </c>
      <c r="H220" s="26"/>
      <c r="I220" s="26"/>
      <c r="J220" s="26"/>
      <c r="K220" s="26">
        <f t="shared" si="7"/>
        <v>0</v>
      </c>
    </row>
    <row r="221" spans="1:11" ht="72" hidden="1">
      <c r="A221" s="20">
        <v>3552</v>
      </c>
      <c r="B221" s="31" t="s">
        <v>24</v>
      </c>
      <c r="C221" s="23" t="s">
        <v>323</v>
      </c>
      <c r="D221" s="23" t="s">
        <v>324</v>
      </c>
      <c r="E221" s="30">
        <v>168475</v>
      </c>
      <c r="F221" s="21"/>
      <c r="G221" s="25">
        <f t="shared" si="6"/>
        <v>0</v>
      </c>
      <c r="H221" s="26"/>
      <c r="I221" s="26"/>
      <c r="J221" s="26"/>
      <c r="K221" s="26">
        <f t="shared" si="7"/>
        <v>0</v>
      </c>
    </row>
    <row r="222" spans="1:11" ht="96" hidden="1">
      <c r="A222" s="20">
        <v>3553</v>
      </c>
      <c r="B222" s="31" t="s">
        <v>24</v>
      </c>
      <c r="C222" s="23" t="s">
        <v>325</v>
      </c>
      <c r="D222" s="23" t="s">
        <v>326</v>
      </c>
      <c r="E222" s="30">
        <v>1208</v>
      </c>
      <c r="F222" s="21"/>
      <c r="G222" s="25">
        <f t="shared" si="6"/>
        <v>0</v>
      </c>
      <c r="H222" s="26"/>
      <c r="I222" s="26"/>
      <c r="J222" s="26"/>
      <c r="K222" s="26">
        <f t="shared" si="7"/>
        <v>0</v>
      </c>
    </row>
    <row r="223" spans="1:11" ht="84" hidden="1">
      <c r="A223" s="20">
        <v>3554</v>
      </c>
      <c r="B223" s="31" t="s">
        <v>24</v>
      </c>
      <c r="C223" s="23" t="s">
        <v>327</v>
      </c>
      <c r="D223" s="23" t="s">
        <v>328</v>
      </c>
      <c r="E223" s="30">
        <v>56235</v>
      </c>
      <c r="F223" s="21"/>
      <c r="G223" s="25">
        <f t="shared" si="6"/>
        <v>0</v>
      </c>
      <c r="H223" s="26"/>
      <c r="I223" s="26"/>
      <c r="J223" s="26"/>
      <c r="K223" s="26">
        <f t="shared" si="7"/>
        <v>0</v>
      </c>
    </row>
    <row r="224" spans="1:11" ht="84" hidden="1">
      <c r="A224" s="20">
        <v>3555</v>
      </c>
      <c r="B224" s="31" t="s">
        <v>24</v>
      </c>
      <c r="C224" s="23" t="s">
        <v>329</v>
      </c>
      <c r="D224" s="23" t="s">
        <v>330</v>
      </c>
      <c r="E224" s="30">
        <v>1208</v>
      </c>
      <c r="F224" s="21"/>
      <c r="G224" s="25">
        <f t="shared" si="6"/>
        <v>0</v>
      </c>
      <c r="H224" s="26"/>
      <c r="I224" s="26"/>
      <c r="J224" s="26"/>
      <c r="K224" s="26">
        <f t="shared" si="7"/>
        <v>0</v>
      </c>
    </row>
    <row r="225" spans="1:11" ht="60" hidden="1">
      <c r="A225" s="20">
        <v>3556</v>
      </c>
      <c r="B225" s="31" t="s">
        <v>24</v>
      </c>
      <c r="C225" s="48" t="s">
        <v>331</v>
      </c>
      <c r="D225" s="23" t="s">
        <v>332</v>
      </c>
      <c r="E225" s="30">
        <v>224595</v>
      </c>
      <c r="F225" s="21"/>
      <c r="G225" s="25">
        <f t="shared" si="6"/>
        <v>0</v>
      </c>
      <c r="H225" s="26"/>
      <c r="I225" s="26"/>
      <c r="J225" s="26"/>
      <c r="K225" s="26">
        <f t="shared" si="7"/>
        <v>0</v>
      </c>
    </row>
    <row r="226" spans="1:11" ht="48" hidden="1">
      <c r="A226" s="20">
        <v>3557</v>
      </c>
      <c r="B226" s="31" t="s">
        <v>24</v>
      </c>
      <c r="C226" s="23" t="s">
        <v>333</v>
      </c>
      <c r="D226" s="42" t="s">
        <v>334</v>
      </c>
      <c r="E226" s="30">
        <v>1208</v>
      </c>
      <c r="F226" s="21"/>
      <c r="G226" s="25">
        <f t="shared" si="6"/>
        <v>0</v>
      </c>
      <c r="H226" s="26"/>
      <c r="I226" s="26"/>
      <c r="J226" s="26"/>
      <c r="K226" s="26">
        <f t="shared" si="7"/>
        <v>0</v>
      </c>
    </row>
    <row r="227" spans="1:11" ht="84" hidden="1">
      <c r="A227" s="20">
        <v>3558</v>
      </c>
      <c r="B227" s="31" t="s">
        <v>24</v>
      </c>
      <c r="C227" s="23" t="s">
        <v>335</v>
      </c>
      <c r="D227" s="23" t="s">
        <v>336</v>
      </c>
      <c r="E227" s="30">
        <v>168475</v>
      </c>
      <c r="F227" s="21"/>
      <c r="G227" s="25">
        <f t="shared" si="6"/>
        <v>0</v>
      </c>
      <c r="H227" s="26"/>
      <c r="I227" s="26"/>
      <c r="J227" s="26"/>
      <c r="K227" s="26">
        <f t="shared" si="7"/>
        <v>0</v>
      </c>
    </row>
    <row r="228" spans="1:11" ht="48" hidden="1">
      <c r="A228" s="20">
        <v>3559</v>
      </c>
      <c r="B228" s="31" t="s">
        <v>24</v>
      </c>
      <c r="C228" s="23" t="s">
        <v>337</v>
      </c>
      <c r="D228" s="42" t="s">
        <v>334</v>
      </c>
      <c r="E228" s="30">
        <v>146165</v>
      </c>
      <c r="F228" s="21"/>
      <c r="G228" s="25">
        <f t="shared" si="6"/>
        <v>0</v>
      </c>
      <c r="H228" s="26"/>
      <c r="I228" s="26"/>
      <c r="J228" s="26"/>
      <c r="K228" s="26">
        <f t="shared" si="7"/>
        <v>0</v>
      </c>
    </row>
    <row r="229" spans="1:11" ht="132" hidden="1">
      <c r="A229" s="20">
        <v>3560</v>
      </c>
      <c r="B229" s="31" t="s">
        <v>24</v>
      </c>
      <c r="C229" s="56" t="s">
        <v>338</v>
      </c>
      <c r="D229" s="23" t="s">
        <v>339</v>
      </c>
      <c r="E229" s="30">
        <v>1208</v>
      </c>
      <c r="F229" s="21"/>
      <c r="G229" s="25">
        <f t="shared" si="6"/>
        <v>0</v>
      </c>
      <c r="H229" s="26"/>
      <c r="I229" s="26"/>
      <c r="J229" s="26"/>
      <c r="K229" s="26">
        <f t="shared" si="7"/>
        <v>0</v>
      </c>
    </row>
    <row r="230" spans="1:11" ht="132" hidden="1">
      <c r="A230" s="20">
        <v>3561</v>
      </c>
      <c r="B230" s="31" t="s">
        <v>24</v>
      </c>
      <c r="C230" s="23" t="s">
        <v>340</v>
      </c>
      <c r="D230" s="23" t="s">
        <v>341</v>
      </c>
      <c r="E230" s="30">
        <v>1208</v>
      </c>
      <c r="F230" s="21"/>
      <c r="G230" s="25">
        <f t="shared" si="6"/>
        <v>0</v>
      </c>
      <c r="H230" s="26"/>
      <c r="I230" s="26"/>
      <c r="J230" s="26"/>
      <c r="K230" s="26">
        <f t="shared" si="7"/>
        <v>0</v>
      </c>
    </row>
    <row r="231" spans="1:11" ht="84" hidden="1">
      <c r="A231" s="20">
        <v>3562</v>
      </c>
      <c r="B231" s="31" t="s">
        <v>24</v>
      </c>
      <c r="C231" s="23" t="s">
        <v>342</v>
      </c>
      <c r="D231" s="23" t="s">
        <v>343</v>
      </c>
      <c r="E231" s="30">
        <v>196880</v>
      </c>
      <c r="F231" s="21"/>
      <c r="G231" s="25">
        <f t="shared" si="6"/>
        <v>0</v>
      </c>
      <c r="H231" s="26"/>
      <c r="I231" s="26"/>
      <c r="J231" s="26"/>
      <c r="K231" s="26">
        <f t="shared" si="7"/>
        <v>0</v>
      </c>
    </row>
    <row r="232" spans="1:11" ht="84" hidden="1">
      <c r="A232" s="20">
        <v>3563</v>
      </c>
      <c r="B232" s="31" t="s">
        <v>24</v>
      </c>
      <c r="C232" s="23" t="s">
        <v>344</v>
      </c>
      <c r="D232" s="23" t="s">
        <v>345</v>
      </c>
      <c r="E232" s="30">
        <v>1208</v>
      </c>
      <c r="F232" s="21"/>
      <c r="G232" s="25">
        <f t="shared" si="6"/>
        <v>0</v>
      </c>
      <c r="H232" s="26"/>
      <c r="I232" s="26"/>
      <c r="J232" s="26"/>
      <c r="K232" s="26">
        <f t="shared" si="7"/>
        <v>0</v>
      </c>
    </row>
    <row r="233" spans="1:11" ht="120" hidden="1">
      <c r="A233" s="20">
        <v>3564</v>
      </c>
      <c r="B233" s="31" t="s">
        <v>24</v>
      </c>
      <c r="C233" s="23" t="s">
        <v>346</v>
      </c>
      <c r="D233" s="23" t="s">
        <v>347</v>
      </c>
      <c r="E233" s="30">
        <v>1208</v>
      </c>
      <c r="F233" s="21"/>
      <c r="G233" s="25">
        <f t="shared" si="6"/>
        <v>0</v>
      </c>
      <c r="H233" s="26"/>
      <c r="I233" s="26"/>
      <c r="J233" s="26"/>
      <c r="K233" s="26">
        <f t="shared" si="7"/>
        <v>0</v>
      </c>
    </row>
    <row r="234" spans="1:11" ht="108" hidden="1">
      <c r="A234" s="20">
        <v>3565</v>
      </c>
      <c r="B234" s="31" t="s">
        <v>24</v>
      </c>
      <c r="C234" s="23" t="s">
        <v>348</v>
      </c>
      <c r="D234" s="23" t="s">
        <v>349</v>
      </c>
      <c r="E234" s="30">
        <v>982330</v>
      </c>
      <c r="F234" s="21"/>
      <c r="G234" s="25">
        <f t="shared" si="6"/>
        <v>0</v>
      </c>
      <c r="H234" s="26"/>
      <c r="I234" s="26"/>
      <c r="J234" s="26"/>
      <c r="K234" s="26">
        <f t="shared" si="7"/>
        <v>0</v>
      </c>
    </row>
    <row r="235" spans="1:11" ht="108" hidden="1">
      <c r="A235" s="20">
        <v>3566</v>
      </c>
      <c r="B235" s="31" t="s">
        <v>24</v>
      </c>
      <c r="C235" s="23" t="s">
        <v>350</v>
      </c>
      <c r="D235" s="23" t="s">
        <v>351</v>
      </c>
      <c r="E235" s="30">
        <v>1208</v>
      </c>
      <c r="F235" s="21"/>
      <c r="G235" s="25">
        <f t="shared" si="6"/>
        <v>0</v>
      </c>
      <c r="H235" s="26"/>
      <c r="I235" s="26"/>
      <c r="J235" s="26"/>
      <c r="K235" s="26">
        <f t="shared" si="7"/>
        <v>0</v>
      </c>
    </row>
    <row r="236" spans="1:11" ht="132" hidden="1">
      <c r="A236" s="20">
        <v>3567</v>
      </c>
      <c r="B236" s="31" t="s">
        <v>24</v>
      </c>
      <c r="C236" s="23" t="s">
        <v>352</v>
      </c>
      <c r="D236" s="23" t="s">
        <v>353</v>
      </c>
      <c r="E236" s="30">
        <v>56235</v>
      </c>
      <c r="F236" s="21"/>
      <c r="G236" s="25">
        <f t="shared" si="6"/>
        <v>0</v>
      </c>
      <c r="H236" s="26"/>
      <c r="I236" s="26"/>
      <c r="J236" s="26"/>
      <c r="K236" s="26">
        <f t="shared" si="7"/>
        <v>0</v>
      </c>
    </row>
    <row r="237" spans="1:11" ht="132" hidden="1">
      <c r="A237" s="20">
        <v>3568</v>
      </c>
      <c r="B237" s="31" t="s">
        <v>24</v>
      </c>
      <c r="C237" s="23" t="s">
        <v>354</v>
      </c>
      <c r="D237" s="23" t="s">
        <v>355</v>
      </c>
      <c r="E237" s="30">
        <v>56235</v>
      </c>
      <c r="F237" s="21"/>
      <c r="G237" s="25">
        <f t="shared" si="6"/>
        <v>0</v>
      </c>
      <c r="H237" s="26"/>
      <c r="I237" s="26"/>
      <c r="J237" s="26"/>
      <c r="K237" s="26">
        <f t="shared" si="7"/>
        <v>0</v>
      </c>
    </row>
    <row r="238" spans="1:11" ht="132" hidden="1">
      <c r="A238" s="20">
        <v>3569</v>
      </c>
      <c r="B238" s="31" t="s">
        <v>24</v>
      </c>
      <c r="C238" s="23" t="s">
        <v>356</v>
      </c>
      <c r="D238" s="23" t="s">
        <v>357</v>
      </c>
      <c r="E238" s="30">
        <v>4208195</v>
      </c>
      <c r="F238" s="21"/>
      <c r="G238" s="25">
        <f t="shared" si="6"/>
        <v>0</v>
      </c>
      <c r="H238" s="26"/>
      <c r="I238" s="26"/>
      <c r="J238" s="26"/>
      <c r="K238" s="26">
        <f t="shared" si="7"/>
        <v>0</v>
      </c>
    </row>
    <row r="239" spans="1:11" ht="120" hidden="1">
      <c r="A239" s="20">
        <v>3570</v>
      </c>
      <c r="B239" s="31" t="s">
        <v>24</v>
      </c>
      <c r="C239" s="23" t="s">
        <v>358</v>
      </c>
      <c r="D239" s="23" t="s">
        <v>359</v>
      </c>
      <c r="E239" s="30">
        <v>1208</v>
      </c>
      <c r="F239" s="21"/>
      <c r="G239" s="25">
        <f t="shared" si="6"/>
        <v>0</v>
      </c>
      <c r="H239" s="26"/>
      <c r="I239" s="26"/>
      <c r="J239" s="26"/>
      <c r="K239" s="26">
        <f t="shared" si="7"/>
        <v>0</v>
      </c>
    </row>
    <row r="240" spans="1:11" ht="60" hidden="1">
      <c r="A240" s="20">
        <v>3571</v>
      </c>
      <c r="B240" s="36"/>
      <c r="C240" s="37" t="s">
        <v>360</v>
      </c>
      <c r="D240" s="33"/>
      <c r="E240" s="30"/>
      <c r="F240" s="21"/>
      <c r="G240" s="25">
        <f t="shared" si="6"/>
        <v>0</v>
      </c>
      <c r="H240" s="26"/>
      <c r="I240" s="26"/>
      <c r="J240" s="26"/>
      <c r="K240" s="26">
        <f t="shared" si="7"/>
        <v>0</v>
      </c>
    </row>
    <row r="241" spans="1:11" ht="48" hidden="1">
      <c r="A241" s="20">
        <v>3572</v>
      </c>
      <c r="B241" s="36" t="s">
        <v>207</v>
      </c>
      <c r="C241" s="38" t="s">
        <v>361</v>
      </c>
      <c r="D241" s="38" t="s">
        <v>362</v>
      </c>
      <c r="E241" s="54">
        <v>107000</v>
      </c>
      <c r="F241" s="21"/>
      <c r="G241" s="25">
        <f t="shared" si="6"/>
        <v>0</v>
      </c>
      <c r="H241" s="26"/>
      <c r="I241" s="26"/>
      <c r="J241" s="26"/>
      <c r="K241" s="26">
        <f t="shared" si="7"/>
        <v>0</v>
      </c>
    </row>
    <row r="242" spans="1:11" ht="36" hidden="1">
      <c r="A242" s="20">
        <v>3573</v>
      </c>
      <c r="B242" s="36" t="s">
        <v>207</v>
      </c>
      <c r="C242" s="38" t="s">
        <v>363</v>
      </c>
      <c r="D242" s="38" t="s">
        <v>364</v>
      </c>
      <c r="E242" s="54">
        <v>366000</v>
      </c>
      <c r="F242" s="21"/>
      <c r="G242" s="25">
        <f t="shared" si="6"/>
        <v>0</v>
      </c>
      <c r="H242" s="26"/>
      <c r="I242" s="26"/>
      <c r="J242" s="26"/>
      <c r="K242" s="26">
        <f t="shared" si="7"/>
        <v>0</v>
      </c>
    </row>
    <row r="243" spans="1:11" ht="84" hidden="1">
      <c r="A243" s="20">
        <v>3574</v>
      </c>
      <c r="B243" s="36" t="s">
        <v>84</v>
      </c>
      <c r="C243" s="38" t="s">
        <v>365</v>
      </c>
      <c r="D243" s="38" t="s">
        <v>366</v>
      </c>
      <c r="E243" s="54">
        <v>106000</v>
      </c>
      <c r="F243" s="21"/>
      <c r="G243" s="25">
        <f t="shared" si="6"/>
        <v>0</v>
      </c>
      <c r="H243" s="26"/>
      <c r="I243" s="26"/>
      <c r="J243" s="26"/>
      <c r="K243" s="26">
        <f t="shared" si="7"/>
        <v>0</v>
      </c>
    </row>
    <row r="244" spans="1:11" ht="132" hidden="1">
      <c r="A244" s="20">
        <v>3575</v>
      </c>
      <c r="B244" s="36" t="s">
        <v>84</v>
      </c>
      <c r="C244" s="38" t="s">
        <v>367</v>
      </c>
      <c r="D244" s="38" t="s">
        <v>368</v>
      </c>
      <c r="E244" s="54">
        <v>110000</v>
      </c>
      <c r="F244" s="21"/>
      <c r="G244" s="25">
        <f t="shared" si="6"/>
        <v>0</v>
      </c>
      <c r="H244" s="26"/>
      <c r="I244" s="26"/>
      <c r="J244" s="26"/>
      <c r="K244" s="26">
        <f t="shared" si="7"/>
        <v>0</v>
      </c>
    </row>
    <row r="245" spans="1:11" ht="72" hidden="1">
      <c r="A245" s="20">
        <v>3576</v>
      </c>
      <c r="B245" s="36" t="s">
        <v>84</v>
      </c>
      <c r="C245" s="38" t="s">
        <v>369</v>
      </c>
      <c r="D245" s="38" t="s">
        <v>370</v>
      </c>
      <c r="E245" s="54">
        <v>134000</v>
      </c>
      <c r="F245" s="21"/>
      <c r="G245" s="25">
        <f t="shared" si="6"/>
        <v>0</v>
      </c>
      <c r="H245" s="26"/>
      <c r="I245" s="26"/>
      <c r="J245" s="26"/>
      <c r="K245" s="26">
        <f t="shared" si="7"/>
        <v>0</v>
      </c>
    </row>
    <row r="246" spans="1:11" ht="60" hidden="1">
      <c r="A246" s="20">
        <v>3577</v>
      </c>
      <c r="B246" s="36" t="s">
        <v>84</v>
      </c>
      <c r="C246" s="57" t="s">
        <v>371</v>
      </c>
      <c r="D246" s="57" t="s">
        <v>372</v>
      </c>
      <c r="E246" s="54">
        <v>113000</v>
      </c>
      <c r="F246" s="21"/>
      <c r="G246" s="25">
        <f t="shared" si="6"/>
        <v>0</v>
      </c>
      <c r="H246" s="26"/>
      <c r="I246" s="26"/>
      <c r="J246" s="26"/>
      <c r="K246" s="26">
        <f t="shared" si="7"/>
        <v>0</v>
      </c>
    </row>
    <row r="247" spans="1:11" ht="24" hidden="1">
      <c r="A247" s="20">
        <v>3578</v>
      </c>
      <c r="B247" s="36" t="s">
        <v>207</v>
      </c>
      <c r="C247" s="38" t="s">
        <v>373</v>
      </c>
      <c r="D247" s="38" t="s">
        <v>374</v>
      </c>
      <c r="E247" s="54">
        <v>4700</v>
      </c>
      <c r="F247" s="21"/>
      <c r="G247" s="25">
        <f t="shared" si="6"/>
        <v>0</v>
      </c>
      <c r="H247" s="26"/>
      <c r="I247" s="26"/>
      <c r="J247" s="26"/>
      <c r="K247" s="26">
        <f t="shared" si="7"/>
        <v>0</v>
      </c>
    </row>
    <row r="248" spans="1:11" ht="60" hidden="1">
      <c r="A248" s="20">
        <v>3579</v>
      </c>
      <c r="B248" s="36" t="s">
        <v>207</v>
      </c>
      <c r="C248" s="57" t="s">
        <v>375</v>
      </c>
      <c r="D248" s="57" t="s">
        <v>376</v>
      </c>
      <c r="E248" s="54">
        <v>83000</v>
      </c>
      <c r="F248" s="21"/>
      <c r="G248" s="25">
        <f t="shared" si="6"/>
        <v>0</v>
      </c>
      <c r="H248" s="26"/>
      <c r="I248" s="26"/>
      <c r="J248" s="26"/>
      <c r="K248" s="26">
        <f t="shared" si="7"/>
        <v>0</v>
      </c>
    </row>
    <row r="249" spans="1:11" ht="48" hidden="1">
      <c r="A249" s="20">
        <v>3580</v>
      </c>
      <c r="B249" s="36" t="s">
        <v>84</v>
      </c>
      <c r="C249" s="38" t="s">
        <v>377</v>
      </c>
      <c r="D249" s="38" t="s">
        <v>378</v>
      </c>
      <c r="E249" s="54">
        <v>127000</v>
      </c>
      <c r="F249" s="21"/>
      <c r="G249" s="25">
        <f t="shared" si="6"/>
        <v>0</v>
      </c>
      <c r="H249" s="26"/>
      <c r="I249" s="26"/>
      <c r="J249" s="26"/>
      <c r="K249" s="26">
        <f t="shared" si="7"/>
        <v>0</v>
      </c>
    </row>
    <row r="250" spans="1:11" ht="72" hidden="1">
      <c r="A250" s="20">
        <v>3581</v>
      </c>
      <c r="B250" s="36"/>
      <c r="C250" s="37" t="s">
        <v>379</v>
      </c>
      <c r="D250" s="38"/>
      <c r="E250" s="44"/>
      <c r="F250" s="21"/>
      <c r="G250" s="25">
        <f t="shared" si="6"/>
        <v>0</v>
      </c>
      <c r="H250" s="26"/>
      <c r="I250" s="26"/>
      <c r="J250" s="26"/>
      <c r="K250" s="26">
        <f t="shared" si="7"/>
        <v>0</v>
      </c>
    </row>
    <row r="251" spans="1:11" ht="24" hidden="1">
      <c r="A251" s="20">
        <v>3582</v>
      </c>
      <c r="B251" s="36" t="s">
        <v>84</v>
      </c>
      <c r="C251" s="23" t="s">
        <v>380</v>
      </c>
      <c r="D251" s="38" t="s">
        <v>381</v>
      </c>
      <c r="E251" s="58">
        <v>480590</v>
      </c>
      <c r="F251" s="21"/>
      <c r="G251" s="25">
        <f t="shared" si="6"/>
        <v>0</v>
      </c>
      <c r="H251" s="26"/>
      <c r="I251" s="26"/>
      <c r="J251" s="26"/>
      <c r="K251" s="26">
        <f t="shared" si="7"/>
        <v>0</v>
      </c>
    </row>
    <row r="252" spans="1:11" ht="24" hidden="1">
      <c r="A252" s="20">
        <v>3583</v>
      </c>
      <c r="B252" s="36" t="s">
        <v>84</v>
      </c>
      <c r="C252" s="23" t="s">
        <v>382</v>
      </c>
      <c r="D252" s="38" t="s">
        <v>381</v>
      </c>
      <c r="E252" s="58">
        <v>480590</v>
      </c>
      <c r="F252" s="21"/>
      <c r="G252" s="25">
        <f t="shared" si="6"/>
        <v>0</v>
      </c>
      <c r="H252" s="26"/>
      <c r="I252" s="26"/>
      <c r="J252" s="26"/>
      <c r="K252" s="26">
        <f t="shared" si="7"/>
        <v>0</v>
      </c>
    </row>
    <row r="253" spans="1:11" ht="24" hidden="1">
      <c r="A253" s="20">
        <v>3584</v>
      </c>
      <c r="B253" s="36" t="s">
        <v>84</v>
      </c>
      <c r="C253" s="23" t="s">
        <v>383</v>
      </c>
      <c r="D253" s="38" t="s">
        <v>381</v>
      </c>
      <c r="E253" s="58">
        <v>480590</v>
      </c>
      <c r="F253" s="21"/>
      <c r="G253" s="25">
        <f t="shared" si="6"/>
        <v>0</v>
      </c>
      <c r="H253" s="26"/>
      <c r="I253" s="26"/>
      <c r="J253" s="26"/>
      <c r="K253" s="26">
        <f t="shared" si="7"/>
        <v>0</v>
      </c>
    </row>
    <row r="254" spans="1:11" ht="24" hidden="1">
      <c r="A254" s="20">
        <v>3585</v>
      </c>
      <c r="B254" s="36" t="s">
        <v>84</v>
      </c>
      <c r="C254" s="23" t="s">
        <v>4237</v>
      </c>
      <c r="D254" s="38" t="s">
        <v>381</v>
      </c>
      <c r="E254" s="58">
        <v>480590</v>
      </c>
      <c r="F254" s="21"/>
      <c r="G254" s="25">
        <f t="shared" si="6"/>
        <v>0</v>
      </c>
      <c r="H254" s="26"/>
      <c r="I254" s="26"/>
      <c r="J254" s="26"/>
      <c r="K254" s="26">
        <f t="shared" si="7"/>
        <v>0</v>
      </c>
    </row>
    <row r="255" spans="1:11" ht="24" hidden="1">
      <c r="A255" s="20">
        <v>3586</v>
      </c>
      <c r="B255" s="36" t="s">
        <v>84</v>
      </c>
      <c r="C255" s="23" t="s">
        <v>4238</v>
      </c>
      <c r="D255" s="38" t="s">
        <v>381</v>
      </c>
      <c r="E255" s="58">
        <v>1405712</v>
      </c>
      <c r="F255" s="21"/>
      <c r="G255" s="25">
        <f t="shared" si="6"/>
        <v>0</v>
      </c>
      <c r="H255" s="26"/>
      <c r="I255" s="26"/>
      <c r="J255" s="26"/>
      <c r="K255" s="26">
        <f t="shared" si="7"/>
        <v>0</v>
      </c>
    </row>
    <row r="256" spans="1:11" ht="24" hidden="1">
      <c r="A256" s="20">
        <v>3587</v>
      </c>
      <c r="B256" s="36"/>
      <c r="C256" s="23" t="s">
        <v>384</v>
      </c>
      <c r="D256" s="38"/>
      <c r="E256" s="58">
        <v>96800</v>
      </c>
      <c r="F256" s="21"/>
      <c r="G256" s="25">
        <f t="shared" si="6"/>
        <v>0</v>
      </c>
      <c r="H256" s="26"/>
      <c r="I256" s="26"/>
      <c r="J256" s="26"/>
      <c r="K256" s="26">
        <f t="shared" si="7"/>
        <v>0</v>
      </c>
    </row>
    <row r="257" spans="1:11" ht="72" hidden="1">
      <c r="A257" s="20">
        <v>3588</v>
      </c>
      <c r="B257" s="36" t="s">
        <v>84</v>
      </c>
      <c r="C257" s="23" t="s">
        <v>385</v>
      </c>
      <c r="D257" s="38" t="s">
        <v>386</v>
      </c>
      <c r="E257" s="58">
        <v>52569</v>
      </c>
      <c r="F257" s="21"/>
      <c r="G257" s="25">
        <f t="shared" si="6"/>
        <v>0</v>
      </c>
      <c r="H257" s="26"/>
      <c r="I257" s="26"/>
      <c r="J257" s="26"/>
      <c r="K257" s="26">
        <f t="shared" si="7"/>
        <v>0</v>
      </c>
    </row>
    <row r="258" spans="1:11" ht="48" hidden="1">
      <c r="A258" s="20">
        <v>3589</v>
      </c>
      <c r="B258" s="36"/>
      <c r="C258" s="59" t="s">
        <v>387</v>
      </c>
      <c r="D258" s="38"/>
      <c r="E258" s="44"/>
      <c r="F258" s="21"/>
      <c r="G258" s="25">
        <f t="shared" si="6"/>
        <v>0</v>
      </c>
      <c r="H258" s="26"/>
      <c r="I258" s="26"/>
      <c r="J258" s="26"/>
      <c r="K258" s="26">
        <f t="shared" si="7"/>
        <v>0</v>
      </c>
    </row>
    <row r="259" spans="1:11" ht="120" hidden="1">
      <c r="A259" s="20">
        <v>3590</v>
      </c>
      <c r="B259" s="36" t="s">
        <v>24</v>
      </c>
      <c r="C259" s="29" t="s">
        <v>388</v>
      </c>
      <c r="D259" s="38" t="s">
        <v>389</v>
      </c>
      <c r="E259" s="54">
        <v>225000</v>
      </c>
      <c r="F259" s="21"/>
      <c r="G259" s="25">
        <f t="shared" si="6"/>
        <v>0</v>
      </c>
      <c r="H259" s="26"/>
      <c r="I259" s="26"/>
      <c r="J259" s="26"/>
      <c r="K259" s="26">
        <f t="shared" si="7"/>
        <v>0</v>
      </c>
    </row>
    <row r="260" spans="1:11" ht="60" hidden="1">
      <c r="A260" s="20">
        <v>3591</v>
      </c>
      <c r="B260" s="36"/>
      <c r="C260" s="23" t="s">
        <v>390</v>
      </c>
      <c r="D260" s="57" t="s">
        <v>391</v>
      </c>
      <c r="E260" s="44"/>
      <c r="F260" s="21"/>
      <c r="G260" s="25">
        <f t="shared" si="6"/>
        <v>0</v>
      </c>
      <c r="H260" s="26"/>
      <c r="I260" s="26"/>
      <c r="J260" s="26"/>
      <c r="K260" s="26">
        <f t="shared" si="7"/>
        <v>0</v>
      </c>
    </row>
    <row r="261" spans="1:11" ht="60" hidden="1">
      <c r="A261" s="20">
        <v>3592</v>
      </c>
      <c r="B261" s="36" t="s">
        <v>24</v>
      </c>
      <c r="C261" s="23" t="s">
        <v>392</v>
      </c>
      <c r="D261" s="38" t="s">
        <v>393</v>
      </c>
      <c r="E261" s="54">
        <v>18125</v>
      </c>
      <c r="F261" s="21"/>
      <c r="G261" s="25">
        <f t="shared" si="6"/>
        <v>0</v>
      </c>
      <c r="H261" s="26"/>
      <c r="I261" s="26"/>
      <c r="J261" s="26"/>
      <c r="K261" s="26">
        <f t="shared" si="7"/>
        <v>0</v>
      </c>
    </row>
    <row r="262" spans="1:11" ht="72" hidden="1">
      <c r="A262" s="20">
        <v>3593</v>
      </c>
      <c r="B262" s="36"/>
      <c r="C262" s="60" t="s">
        <v>394</v>
      </c>
      <c r="D262" s="57" t="s">
        <v>391</v>
      </c>
      <c r="E262" s="30"/>
      <c r="F262" s="21"/>
      <c r="G262" s="25">
        <f t="shared" si="6"/>
        <v>0</v>
      </c>
      <c r="H262" s="26"/>
      <c r="I262" s="26"/>
      <c r="J262" s="26"/>
      <c r="K262" s="26">
        <f t="shared" si="7"/>
        <v>0</v>
      </c>
    </row>
    <row r="263" spans="1:11" ht="24" hidden="1">
      <c r="A263" s="20">
        <v>3594</v>
      </c>
      <c r="B263" s="36" t="s">
        <v>24</v>
      </c>
      <c r="C263" s="23" t="s">
        <v>395</v>
      </c>
      <c r="D263" s="57" t="s">
        <v>396</v>
      </c>
      <c r="E263" s="30">
        <v>15819</v>
      </c>
      <c r="F263" s="21"/>
      <c r="G263" s="25">
        <f t="shared" si="6"/>
        <v>0</v>
      </c>
      <c r="H263" s="26"/>
      <c r="I263" s="26"/>
      <c r="J263" s="26"/>
      <c r="K263" s="26">
        <f t="shared" si="7"/>
        <v>0</v>
      </c>
    </row>
    <row r="264" spans="1:11" ht="24" hidden="1">
      <c r="A264" s="20">
        <v>3595</v>
      </c>
      <c r="B264" s="36" t="s">
        <v>24</v>
      </c>
      <c r="C264" s="23" t="s">
        <v>397</v>
      </c>
      <c r="D264" s="57"/>
      <c r="E264" s="30">
        <v>27958</v>
      </c>
      <c r="F264" s="21"/>
      <c r="G264" s="25">
        <f t="shared" si="6"/>
        <v>0</v>
      </c>
      <c r="H264" s="26"/>
      <c r="I264" s="26"/>
      <c r="J264" s="26"/>
      <c r="K264" s="26">
        <f t="shared" si="7"/>
        <v>0</v>
      </c>
    </row>
    <row r="265" spans="1:11" hidden="1">
      <c r="A265" s="20">
        <v>3596</v>
      </c>
      <c r="B265" s="36" t="s">
        <v>24</v>
      </c>
      <c r="C265" s="23" t="s">
        <v>398</v>
      </c>
      <c r="D265" s="57"/>
      <c r="E265" s="30">
        <v>25383</v>
      </c>
      <c r="F265" s="21"/>
      <c r="G265" s="25">
        <f t="shared" si="6"/>
        <v>0</v>
      </c>
      <c r="H265" s="26"/>
      <c r="I265" s="26"/>
      <c r="J265" s="26"/>
      <c r="K265" s="26">
        <f t="shared" si="7"/>
        <v>0</v>
      </c>
    </row>
    <row r="266" spans="1:11" ht="24" hidden="1">
      <c r="A266" s="20">
        <v>3597</v>
      </c>
      <c r="B266" s="36" t="s">
        <v>24</v>
      </c>
      <c r="C266" s="23" t="s">
        <v>399</v>
      </c>
      <c r="D266" s="57" t="s">
        <v>400</v>
      </c>
      <c r="E266" s="30"/>
      <c r="F266" s="21"/>
      <c r="G266" s="25">
        <f t="shared" si="6"/>
        <v>0</v>
      </c>
      <c r="H266" s="26"/>
      <c r="I266" s="26"/>
      <c r="J266" s="26"/>
      <c r="K266" s="26">
        <f t="shared" si="7"/>
        <v>0</v>
      </c>
    </row>
    <row r="267" spans="1:11" ht="36" hidden="1">
      <c r="A267" s="20">
        <v>3598</v>
      </c>
      <c r="B267" s="36" t="s">
        <v>24</v>
      </c>
      <c r="C267" s="23" t="s">
        <v>401</v>
      </c>
      <c r="D267" s="57" t="s">
        <v>400</v>
      </c>
      <c r="E267" s="30">
        <v>12630</v>
      </c>
      <c r="F267" s="21"/>
      <c r="G267" s="25">
        <f t="shared" si="6"/>
        <v>0</v>
      </c>
      <c r="H267" s="26"/>
      <c r="I267" s="26"/>
      <c r="J267" s="26"/>
      <c r="K267" s="26">
        <f t="shared" si="7"/>
        <v>0</v>
      </c>
    </row>
    <row r="268" spans="1:11" ht="24" hidden="1">
      <c r="A268" s="20">
        <v>3599</v>
      </c>
      <c r="B268" s="36" t="s">
        <v>24</v>
      </c>
      <c r="C268" s="23" t="s">
        <v>402</v>
      </c>
      <c r="D268" s="57" t="s">
        <v>297</v>
      </c>
      <c r="E268" s="30">
        <v>37524</v>
      </c>
      <c r="F268" s="21"/>
      <c r="G268" s="25">
        <f t="shared" si="6"/>
        <v>0</v>
      </c>
      <c r="H268" s="26"/>
      <c r="I268" s="26"/>
      <c r="J268" s="26"/>
      <c r="K268" s="26">
        <f t="shared" si="7"/>
        <v>0</v>
      </c>
    </row>
    <row r="269" spans="1:11" hidden="1">
      <c r="A269" s="20">
        <v>3600</v>
      </c>
      <c r="B269" s="36"/>
      <c r="C269" s="23" t="s">
        <v>403</v>
      </c>
      <c r="D269" s="57"/>
      <c r="E269" s="30"/>
      <c r="F269" s="21"/>
      <c r="G269" s="25">
        <f t="shared" si="6"/>
        <v>0</v>
      </c>
      <c r="H269" s="26"/>
      <c r="I269" s="26"/>
      <c r="J269" s="26"/>
      <c r="K269" s="26">
        <f t="shared" si="7"/>
        <v>0</v>
      </c>
    </row>
    <row r="270" spans="1:11" ht="24" hidden="1">
      <c r="A270" s="20">
        <v>3601</v>
      </c>
      <c r="B270" s="36" t="s">
        <v>24</v>
      </c>
      <c r="C270" s="23" t="s">
        <v>404</v>
      </c>
      <c r="D270" s="57"/>
      <c r="E270" s="61">
        <v>181967</v>
      </c>
      <c r="F270" s="21"/>
      <c r="G270" s="25">
        <f t="shared" si="6"/>
        <v>0</v>
      </c>
      <c r="H270" s="26"/>
      <c r="I270" s="26"/>
      <c r="J270" s="26"/>
      <c r="K270" s="26">
        <f t="shared" si="7"/>
        <v>0</v>
      </c>
    </row>
    <row r="271" spans="1:11" ht="24" hidden="1">
      <c r="A271" s="20">
        <v>3602</v>
      </c>
      <c r="B271" s="36" t="s">
        <v>24</v>
      </c>
      <c r="C271" s="23" t="s">
        <v>405</v>
      </c>
      <c r="D271" s="57" t="s">
        <v>406</v>
      </c>
      <c r="E271" s="61">
        <v>7873</v>
      </c>
      <c r="F271" s="21"/>
      <c r="G271" s="25">
        <f t="shared" si="6"/>
        <v>0</v>
      </c>
      <c r="H271" s="26"/>
      <c r="I271" s="26"/>
      <c r="J271" s="26"/>
      <c r="K271" s="26">
        <f t="shared" si="7"/>
        <v>0</v>
      </c>
    </row>
    <row r="272" spans="1:11" ht="24" hidden="1">
      <c r="A272" s="20">
        <v>3603</v>
      </c>
      <c r="B272" s="36" t="s">
        <v>24</v>
      </c>
      <c r="C272" s="23" t="s">
        <v>407</v>
      </c>
      <c r="D272" s="57"/>
      <c r="E272" s="61">
        <v>113505</v>
      </c>
      <c r="F272" s="21"/>
      <c r="G272" s="25">
        <f t="shared" ref="G272:G335" si="8">E272*F272</f>
        <v>0</v>
      </c>
      <c r="H272" s="26"/>
      <c r="I272" s="26"/>
      <c r="J272" s="26"/>
      <c r="K272" s="26">
        <f t="shared" ref="K272:K335" si="9">E272*J272</f>
        <v>0</v>
      </c>
    </row>
    <row r="273" spans="1:11" ht="36" hidden="1">
      <c r="A273" s="20">
        <v>3604</v>
      </c>
      <c r="B273" s="36" t="s">
        <v>24</v>
      </c>
      <c r="C273" s="23" t="s">
        <v>408</v>
      </c>
      <c r="D273" s="57" t="s">
        <v>409</v>
      </c>
      <c r="E273" s="61">
        <v>62782</v>
      </c>
      <c r="F273" s="21"/>
      <c r="G273" s="25">
        <f t="shared" si="8"/>
        <v>0</v>
      </c>
      <c r="H273" s="26"/>
      <c r="I273" s="26"/>
      <c r="J273" s="26"/>
      <c r="K273" s="26">
        <f t="shared" si="9"/>
        <v>0</v>
      </c>
    </row>
    <row r="274" spans="1:11" ht="24" hidden="1">
      <c r="A274" s="20">
        <v>3605</v>
      </c>
      <c r="B274" s="36" t="s">
        <v>24</v>
      </c>
      <c r="C274" s="23" t="s">
        <v>410</v>
      </c>
      <c r="D274" s="57" t="s">
        <v>400</v>
      </c>
      <c r="E274" s="30">
        <v>12630</v>
      </c>
      <c r="F274" s="21"/>
      <c r="G274" s="25">
        <f t="shared" si="8"/>
        <v>0</v>
      </c>
      <c r="H274" s="26"/>
      <c r="I274" s="26"/>
      <c r="J274" s="26"/>
      <c r="K274" s="26">
        <f t="shared" si="9"/>
        <v>0</v>
      </c>
    </row>
    <row r="275" spans="1:11" ht="24" hidden="1">
      <c r="A275" s="20">
        <v>3606</v>
      </c>
      <c r="B275" s="36" t="s">
        <v>24</v>
      </c>
      <c r="C275" s="23" t="s">
        <v>411</v>
      </c>
      <c r="D275" s="57" t="s">
        <v>412</v>
      </c>
      <c r="E275" s="61">
        <v>11958</v>
      </c>
      <c r="F275" s="21"/>
      <c r="G275" s="25">
        <f t="shared" si="8"/>
        <v>0</v>
      </c>
      <c r="H275" s="26"/>
      <c r="I275" s="26"/>
      <c r="J275" s="26"/>
      <c r="K275" s="26">
        <f t="shared" si="9"/>
        <v>0</v>
      </c>
    </row>
    <row r="276" spans="1:11" hidden="1">
      <c r="A276" s="20">
        <v>3607</v>
      </c>
      <c r="B276" s="36" t="s">
        <v>24</v>
      </c>
      <c r="C276" s="23" t="s">
        <v>413</v>
      </c>
      <c r="D276" s="57"/>
      <c r="E276" s="61">
        <v>193926</v>
      </c>
      <c r="F276" s="21"/>
      <c r="G276" s="25">
        <f t="shared" si="8"/>
        <v>0</v>
      </c>
      <c r="H276" s="26"/>
      <c r="I276" s="26"/>
      <c r="J276" s="26"/>
      <c r="K276" s="26">
        <f t="shared" si="9"/>
        <v>0</v>
      </c>
    </row>
    <row r="277" spans="1:11" ht="24" hidden="1">
      <c r="A277" s="20">
        <v>3608</v>
      </c>
      <c r="B277" s="36" t="s">
        <v>24</v>
      </c>
      <c r="C277" s="23" t="s">
        <v>414</v>
      </c>
      <c r="D277" s="57" t="s">
        <v>415</v>
      </c>
      <c r="E277" s="30">
        <v>149724</v>
      </c>
      <c r="F277" s="21"/>
      <c r="G277" s="25">
        <f t="shared" si="8"/>
        <v>0</v>
      </c>
      <c r="H277" s="26"/>
      <c r="I277" s="26"/>
      <c r="J277" s="26"/>
      <c r="K277" s="26">
        <f t="shared" si="9"/>
        <v>0</v>
      </c>
    </row>
    <row r="278" spans="1:11" ht="36" hidden="1">
      <c r="A278" s="20">
        <v>3609</v>
      </c>
      <c r="B278" s="36" t="s">
        <v>24</v>
      </c>
      <c r="C278" s="23" t="s">
        <v>416</v>
      </c>
      <c r="D278" s="57" t="s">
        <v>415</v>
      </c>
      <c r="E278" s="30">
        <v>164071</v>
      </c>
      <c r="F278" s="21"/>
      <c r="G278" s="25">
        <f t="shared" si="8"/>
        <v>0</v>
      </c>
      <c r="H278" s="26"/>
      <c r="I278" s="26"/>
      <c r="J278" s="26"/>
      <c r="K278" s="26">
        <f t="shared" si="9"/>
        <v>0</v>
      </c>
    </row>
    <row r="279" spans="1:11" ht="36" hidden="1">
      <c r="A279" s="20">
        <v>3610</v>
      </c>
      <c r="B279" s="36" t="s">
        <v>24</v>
      </c>
      <c r="C279" s="23" t="s">
        <v>417</v>
      </c>
      <c r="D279" s="57" t="s">
        <v>418</v>
      </c>
      <c r="E279" s="30">
        <v>51502</v>
      </c>
      <c r="F279" s="21"/>
      <c r="G279" s="25">
        <f t="shared" si="8"/>
        <v>0</v>
      </c>
      <c r="H279" s="26"/>
      <c r="I279" s="26"/>
      <c r="J279" s="26"/>
      <c r="K279" s="26">
        <f t="shared" si="9"/>
        <v>0</v>
      </c>
    </row>
    <row r="280" spans="1:11" ht="24" hidden="1">
      <c r="A280" s="20">
        <v>3611</v>
      </c>
      <c r="B280" s="36" t="s">
        <v>24</v>
      </c>
      <c r="C280" s="23" t="s">
        <v>419</v>
      </c>
      <c r="D280" s="57"/>
      <c r="E280" s="61">
        <v>37270</v>
      </c>
      <c r="F280" s="21"/>
      <c r="G280" s="25">
        <f t="shared" si="8"/>
        <v>0</v>
      </c>
      <c r="H280" s="26"/>
      <c r="I280" s="26"/>
      <c r="J280" s="26"/>
      <c r="K280" s="26">
        <f t="shared" si="9"/>
        <v>0</v>
      </c>
    </row>
    <row r="281" spans="1:11" ht="24" hidden="1">
      <c r="A281" s="20">
        <v>3612</v>
      </c>
      <c r="B281" s="36" t="s">
        <v>24</v>
      </c>
      <c r="C281" s="23" t="s">
        <v>420</v>
      </c>
      <c r="D281" s="57" t="s">
        <v>421</v>
      </c>
      <c r="E281" s="30">
        <v>15819</v>
      </c>
      <c r="F281" s="21"/>
      <c r="G281" s="25">
        <f t="shared" si="8"/>
        <v>0</v>
      </c>
      <c r="H281" s="26"/>
      <c r="I281" s="26"/>
      <c r="J281" s="26"/>
      <c r="K281" s="26">
        <f t="shared" si="9"/>
        <v>0</v>
      </c>
    </row>
    <row r="282" spans="1:11" ht="24" hidden="1">
      <c r="A282" s="20">
        <v>3613</v>
      </c>
      <c r="B282" s="36" t="s">
        <v>24</v>
      </c>
      <c r="C282" s="23" t="s">
        <v>422</v>
      </c>
      <c r="D282" s="57"/>
      <c r="E282" s="30">
        <v>43408</v>
      </c>
      <c r="F282" s="21"/>
      <c r="G282" s="25">
        <f t="shared" si="8"/>
        <v>0</v>
      </c>
      <c r="H282" s="26"/>
      <c r="I282" s="26"/>
      <c r="J282" s="26"/>
      <c r="K282" s="26">
        <f t="shared" si="9"/>
        <v>0</v>
      </c>
    </row>
    <row r="283" spans="1:11" ht="36" hidden="1">
      <c r="A283" s="20">
        <v>3614</v>
      </c>
      <c r="B283" s="36" t="s">
        <v>24</v>
      </c>
      <c r="C283" s="23" t="s">
        <v>423</v>
      </c>
      <c r="D283" s="57" t="s">
        <v>421</v>
      </c>
      <c r="E283" s="30">
        <v>16310</v>
      </c>
      <c r="F283" s="21"/>
      <c r="G283" s="25">
        <f t="shared" si="8"/>
        <v>0</v>
      </c>
      <c r="H283" s="26"/>
      <c r="I283" s="26"/>
      <c r="J283" s="26"/>
      <c r="K283" s="26">
        <f t="shared" si="9"/>
        <v>0</v>
      </c>
    </row>
    <row r="284" spans="1:11" ht="24" hidden="1">
      <c r="A284" s="20">
        <v>3615</v>
      </c>
      <c r="B284" s="36" t="s">
        <v>24</v>
      </c>
      <c r="C284" s="23" t="s">
        <v>424</v>
      </c>
      <c r="D284" s="57" t="s">
        <v>425</v>
      </c>
      <c r="E284" s="61">
        <v>6876</v>
      </c>
      <c r="F284" s="21"/>
      <c r="G284" s="25">
        <f t="shared" si="8"/>
        <v>0</v>
      </c>
      <c r="H284" s="26"/>
      <c r="I284" s="26"/>
      <c r="J284" s="26"/>
      <c r="K284" s="26">
        <f t="shared" si="9"/>
        <v>0</v>
      </c>
    </row>
    <row r="285" spans="1:11" ht="24" hidden="1">
      <c r="A285" s="20">
        <v>3616</v>
      </c>
      <c r="B285" s="36" t="s">
        <v>24</v>
      </c>
      <c r="C285" s="23" t="s">
        <v>426</v>
      </c>
      <c r="D285" s="57" t="s">
        <v>427</v>
      </c>
      <c r="E285" s="61">
        <v>38865</v>
      </c>
      <c r="F285" s="21"/>
      <c r="G285" s="25">
        <f t="shared" si="8"/>
        <v>0</v>
      </c>
      <c r="H285" s="26"/>
      <c r="I285" s="26"/>
      <c r="J285" s="26"/>
      <c r="K285" s="26">
        <f t="shared" si="9"/>
        <v>0</v>
      </c>
    </row>
    <row r="286" spans="1:11" ht="24" hidden="1">
      <c r="A286" s="20">
        <v>3617</v>
      </c>
      <c r="B286" s="36" t="s">
        <v>24</v>
      </c>
      <c r="C286" s="23" t="s">
        <v>428</v>
      </c>
      <c r="D286" s="57" t="s">
        <v>429</v>
      </c>
      <c r="E286" s="30">
        <v>43408</v>
      </c>
      <c r="F286" s="21"/>
      <c r="G286" s="25">
        <f t="shared" si="8"/>
        <v>0</v>
      </c>
      <c r="H286" s="26"/>
      <c r="I286" s="26"/>
      <c r="J286" s="26"/>
      <c r="K286" s="26">
        <f t="shared" si="9"/>
        <v>0</v>
      </c>
    </row>
    <row r="287" spans="1:11" ht="48" hidden="1">
      <c r="A287" s="20">
        <v>3618</v>
      </c>
      <c r="B287" s="36" t="s">
        <v>24</v>
      </c>
      <c r="C287" s="23" t="s">
        <v>430</v>
      </c>
      <c r="D287" s="57" t="s">
        <v>429</v>
      </c>
      <c r="E287" s="30">
        <v>54322</v>
      </c>
      <c r="F287" s="21"/>
      <c r="G287" s="25">
        <f t="shared" si="8"/>
        <v>0</v>
      </c>
      <c r="H287" s="26"/>
      <c r="I287" s="26"/>
      <c r="J287" s="26"/>
      <c r="K287" s="26">
        <f t="shared" si="9"/>
        <v>0</v>
      </c>
    </row>
    <row r="288" spans="1:11" ht="24" hidden="1">
      <c r="A288" s="20">
        <v>3619</v>
      </c>
      <c r="B288" s="36" t="s">
        <v>24</v>
      </c>
      <c r="C288" s="23" t="s">
        <v>431</v>
      </c>
      <c r="D288" s="57" t="s">
        <v>400</v>
      </c>
      <c r="E288" s="61">
        <v>10464</v>
      </c>
      <c r="F288" s="21"/>
      <c r="G288" s="25">
        <f t="shared" si="8"/>
        <v>0</v>
      </c>
      <c r="H288" s="26"/>
      <c r="I288" s="26"/>
      <c r="J288" s="26"/>
      <c r="K288" s="26">
        <f t="shared" si="9"/>
        <v>0</v>
      </c>
    </row>
    <row r="289" spans="1:11" ht="24" hidden="1">
      <c r="A289" s="20">
        <v>3620</v>
      </c>
      <c r="B289" s="36" t="s">
        <v>24</v>
      </c>
      <c r="C289" s="23" t="s">
        <v>432</v>
      </c>
      <c r="D289" s="57" t="s">
        <v>297</v>
      </c>
      <c r="E289" s="30">
        <v>55426</v>
      </c>
      <c r="F289" s="21"/>
      <c r="G289" s="25">
        <f t="shared" si="8"/>
        <v>0</v>
      </c>
      <c r="H289" s="26"/>
      <c r="I289" s="26"/>
      <c r="J289" s="26"/>
      <c r="K289" s="26">
        <f t="shared" si="9"/>
        <v>0</v>
      </c>
    </row>
    <row r="290" spans="1:11" ht="24" hidden="1">
      <c r="A290" s="20">
        <v>3621</v>
      </c>
      <c r="B290" s="36" t="s">
        <v>24</v>
      </c>
      <c r="C290" s="23" t="s">
        <v>433</v>
      </c>
      <c r="D290" s="57" t="s">
        <v>434</v>
      </c>
      <c r="E290" s="30">
        <v>17782</v>
      </c>
      <c r="F290" s="21"/>
      <c r="G290" s="25">
        <f t="shared" si="8"/>
        <v>0</v>
      </c>
      <c r="H290" s="26"/>
      <c r="I290" s="26"/>
      <c r="J290" s="26"/>
      <c r="K290" s="26">
        <f t="shared" si="9"/>
        <v>0</v>
      </c>
    </row>
    <row r="291" spans="1:11" ht="24" hidden="1">
      <c r="A291" s="20">
        <v>3622</v>
      </c>
      <c r="B291" s="36" t="s">
        <v>24</v>
      </c>
      <c r="C291" s="23" t="s">
        <v>435</v>
      </c>
      <c r="D291" s="57" t="s">
        <v>297</v>
      </c>
      <c r="E291" s="30">
        <v>41571</v>
      </c>
      <c r="F291" s="21"/>
      <c r="G291" s="25">
        <f t="shared" si="8"/>
        <v>0</v>
      </c>
      <c r="H291" s="26"/>
      <c r="I291" s="26"/>
      <c r="J291" s="26"/>
      <c r="K291" s="26">
        <f t="shared" si="9"/>
        <v>0</v>
      </c>
    </row>
    <row r="292" spans="1:11" ht="24" hidden="1">
      <c r="A292" s="20">
        <v>3623</v>
      </c>
      <c r="B292" s="36" t="s">
        <v>24</v>
      </c>
      <c r="C292" s="23" t="s">
        <v>436</v>
      </c>
      <c r="D292" s="57" t="s">
        <v>434</v>
      </c>
      <c r="E292" s="30">
        <v>13366</v>
      </c>
      <c r="F292" s="21"/>
      <c r="G292" s="25">
        <f t="shared" si="8"/>
        <v>0</v>
      </c>
      <c r="H292" s="26"/>
      <c r="I292" s="26"/>
      <c r="J292" s="26"/>
      <c r="K292" s="26">
        <f t="shared" si="9"/>
        <v>0</v>
      </c>
    </row>
    <row r="293" spans="1:11" ht="24" hidden="1">
      <c r="A293" s="20">
        <v>3624</v>
      </c>
      <c r="B293" s="36" t="s">
        <v>24</v>
      </c>
      <c r="C293" s="23" t="s">
        <v>437</v>
      </c>
      <c r="D293" s="57"/>
      <c r="E293" s="30">
        <v>12876</v>
      </c>
      <c r="F293" s="21"/>
      <c r="G293" s="25">
        <f t="shared" si="8"/>
        <v>0</v>
      </c>
      <c r="H293" s="26"/>
      <c r="I293" s="26"/>
      <c r="J293" s="26"/>
      <c r="K293" s="26">
        <f t="shared" si="9"/>
        <v>0</v>
      </c>
    </row>
    <row r="294" spans="1:11" ht="36" hidden="1">
      <c r="A294" s="20">
        <v>3625</v>
      </c>
      <c r="B294" s="36" t="s">
        <v>24</v>
      </c>
      <c r="C294" s="23" t="s">
        <v>438</v>
      </c>
      <c r="D294" s="57" t="s">
        <v>297</v>
      </c>
      <c r="E294" s="30">
        <v>33476</v>
      </c>
      <c r="F294" s="21"/>
      <c r="G294" s="25">
        <f t="shared" si="8"/>
        <v>0</v>
      </c>
      <c r="H294" s="26"/>
      <c r="I294" s="26"/>
      <c r="J294" s="26"/>
      <c r="K294" s="26">
        <f t="shared" si="9"/>
        <v>0</v>
      </c>
    </row>
    <row r="295" spans="1:11" ht="36" hidden="1">
      <c r="A295" s="20">
        <v>3626</v>
      </c>
      <c r="B295" s="36" t="s">
        <v>24</v>
      </c>
      <c r="C295" s="23" t="s">
        <v>439</v>
      </c>
      <c r="D295" s="57" t="s">
        <v>297</v>
      </c>
      <c r="E295" s="30">
        <v>12630</v>
      </c>
      <c r="F295" s="21"/>
      <c r="G295" s="25">
        <f t="shared" si="8"/>
        <v>0</v>
      </c>
      <c r="H295" s="26"/>
      <c r="I295" s="26"/>
      <c r="J295" s="26"/>
      <c r="K295" s="26">
        <f t="shared" si="9"/>
        <v>0</v>
      </c>
    </row>
    <row r="296" spans="1:11" ht="24" hidden="1">
      <c r="A296" s="20">
        <v>3627</v>
      </c>
      <c r="B296" s="36" t="s">
        <v>24</v>
      </c>
      <c r="C296" s="23" t="s">
        <v>440</v>
      </c>
      <c r="D296" s="57" t="s">
        <v>441</v>
      </c>
      <c r="E296" s="30">
        <v>12630</v>
      </c>
      <c r="F296" s="21"/>
      <c r="G296" s="25">
        <f t="shared" si="8"/>
        <v>0</v>
      </c>
      <c r="H296" s="26"/>
      <c r="I296" s="26"/>
      <c r="J296" s="26"/>
      <c r="K296" s="26">
        <f t="shared" si="9"/>
        <v>0</v>
      </c>
    </row>
    <row r="297" spans="1:11" hidden="1">
      <c r="A297" s="20">
        <v>3628</v>
      </c>
      <c r="B297" s="36" t="s">
        <v>24</v>
      </c>
      <c r="C297" s="23" t="s">
        <v>442</v>
      </c>
      <c r="D297" s="57" t="s">
        <v>400</v>
      </c>
      <c r="E297" s="30">
        <v>14347</v>
      </c>
      <c r="F297" s="21"/>
      <c r="G297" s="25">
        <f t="shared" si="8"/>
        <v>0</v>
      </c>
      <c r="H297" s="26"/>
      <c r="I297" s="26"/>
      <c r="J297" s="26"/>
      <c r="K297" s="26">
        <f t="shared" si="9"/>
        <v>0</v>
      </c>
    </row>
    <row r="298" spans="1:11" hidden="1">
      <c r="A298" s="20">
        <v>3629</v>
      </c>
      <c r="B298" s="36" t="s">
        <v>24</v>
      </c>
      <c r="C298" s="23" t="s">
        <v>443</v>
      </c>
      <c r="D298" s="57" t="s">
        <v>421</v>
      </c>
      <c r="E298" s="30">
        <v>12876</v>
      </c>
      <c r="F298" s="21"/>
      <c r="G298" s="25">
        <f t="shared" si="8"/>
        <v>0</v>
      </c>
      <c r="H298" s="26"/>
      <c r="I298" s="26"/>
      <c r="J298" s="26"/>
      <c r="K298" s="26">
        <f t="shared" si="9"/>
        <v>0</v>
      </c>
    </row>
    <row r="299" spans="1:11" ht="36" hidden="1">
      <c r="A299" s="20">
        <v>3630</v>
      </c>
      <c r="B299" s="36" t="s">
        <v>24</v>
      </c>
      <c r="C299" s="23" t="s">
        <v>444</v>
      </c>
      <c r="D299" s="57" t="s">
        <v>445</v>
      </c>
      <c r="E299" s="30">
        <v>60699</v>
      </c>
      <c r="F299" s="21"/>
      <c r="G299" s="25">
        <f t="shared" si="8"/>
        <v>0</v>
      </c>
      <c r="H299" s="26"/>
      <c r="I299" s="26"/>
      <c r="J299" s="26"/>
      <c r="K299" s="26">
        <f t="shared" si="9"/>
        <v>0</v>
      </c>
    </row>
    <row r="300" spans="1:11" ht="24" hidden="1">
      <c r="A300" s="20">
        <v>3631</v>
      </c>
      <c r="B300" s="36" t="s">
        <v>24</v>
      </c>
      <c r="C300" s="23" t="s">
        <v>446</v>
      </c>
      <c r="D300" s="57"/>
      <c r="E300" s="30">
        <v>47824</v>
      </c>
      <c r="F300" s="21"/>
      <c r="G300" s="25">
        <f t="shared" si="8"/>
        <v>0</v>
      </c>
      <c r="H300" s="26"/>
      <c r="I300" s="26"/>
      <c r="J300" s="26"/>
      <c r="K300" s="26">
        <f t="shared" si="9"/>
        <v>0</v>
      </c>
    </row>
    <row r="301" spans="1:11" hidden="1">
      <c r="A301" s="20">
        <v>3632</v>
      </c>
      <c r="B301" s="36" t="s">
        <v>24</v>
      </c>
      <c r="C301" s="23" t="s">
        <v>447</v>
      </c>
      <c r="D301" s="57"/>
      <c r="E301" s="30"/>
      <c r="F301" s="21"/>
      <c r="G301" s="25">
        <f t="shared" si="8"/>
        <v>0</v>
      </c>
      <c r="H301" s="26"/>
      <c r="I301" s="26"/>
      <c r="J301" s="26"/>
      <c r="K301" s="26">
        <f t="shared" si="9"/>
        <v>0</v>
      </c>
    </row>
    <row r="302" spans="1:11" hidden="1">
      <c r="A302" s="20">
        <v>3633</v>
      </c>
      <c r="B302" s="36" t="s">
        <v>24</v>
      </c>
      <c r="C302" s="23" t="s">
        <v>448</v>
      </c>
      <c r="D302" s="57"/>
      <c r="E302" s="30">
        <v>54690</v>
      </c>
      <c r="F302" s="21"/>
      <c r="G302" s="25">
        <f t="shared" si="8"/>
        <v>0</v>
      </c>
      <c r="H302" s="26"/>
      <c r="I302" s="26"/>
      <c r="J302" s="26"/>
      <c r="K302" s="26">
        <f t="shared" si="9"/>
        <v>0</v>
      </c>
    </row>
    <row r="303" spans="1:11" ht="24" hidden="1">
      <c r="A303" s="20">
        <v>3634</v>
      </c>
      <c r="B303" s="36" t="s">
        <v>24</v>
      </c>
      <c r="C303" s="23" t="s">
        <v>449</v>
      </c>
      <c r="D303" s="57"/>
      <c r="E303" s="30">
        <v>54690</v>
      </c>
      <c r="F303" s="21"/>
      <c r="G303" s="25">
        <f t="shared" si="8"/>
        <v>0</v>
      </c>
      <c r="H303" s="26"/>
      <c r="I303" s="26"/>
      <c r="J303" s="26"/>
      <c r="K303" s="26">
        <f t="shared" si="9"/>
        <v>0</v>
      </c>
    </row>
    <row r="304" spans="1:11" ht="36" hidden="1">
      <c r="A304" s="20">
        <v>3635</v>
      </c>
      <c r="B304" s="36" t="s">
        <v>24</v>
      </c>
      <c r="C304" s="23" t="s">
        <v>450</v>
      </c>
      <c r="D304" s="57"/>
      <c r="E304" s="30">
        <v>54690</v>
      </c>
      <c r="F304" s="21"/>
      <c r="G304" s="25">
        <f t="shared" si="8"/>
        <v>0</v>
      </c>
      <c r="H304" s="26"/>
      <c r="I304" s="26"/>
      <c r="J304" s="26"/>
      <c r="K304" s="26">
        <f t="shared" si="9"/>
        <v>0</v>
      </c>
    </row>
    <row r="305" spans="1:11" ht="24" hidden="1">
      <c r="A305" s="20">
        <v>3636</v>
      </c>
      <c r="B305" s="36" t="s">
        <v>24</v>
      </c>
      <c r="C305" s="23" t="s">
        <v>451</v>
      </c>
      <c r="D305" s="57"/>
      <c r="E305" s="30">
        <v>54690</v>
      </c>
      <c r="F305" s="21"/>
      <c r="G305" s="25">
        <f t="shared" si="8"/>
        <v>0</v>
      </c>
      <c r="H305" s="26"/>
      <c r="I305" s="26"/>
      <c r="J305" s="26"/>
      <c r="K305" s="26">
        <f t="shared" si="9"/>
        <v>0</v>
      </c>
    </row>
    <row r="306" spans="1:11" ht="24" hidden="1">
      <c r="A306" s="20">
        <v>3637</v>
      </c>
      <c r="B306" s="36" t="s">
        <v>24</v>
      </c>
      <c r="C306" s="23" t="s">
        <v>452</v>
      </c>
      <c r="D306" s="57"/>
      <c r="E306" s="30">
        <v>54690</v>
      </c>
      <c r="F306" s="21"/>
      <c r="G306" s="25">
        <f t="shared" si="8"/>
        <v>0</v>
      </c>
      <c r="H306" s="26"/>
      <c r="I306" s="26"/>
      <c r="J306" s="26"/>
      <c r="K306" s="26">
        <f t="shared" si="9"/>
        <v>0</v>
      </c>
    </row>
    <row r="307" spans="1:11" ht="24" hidden="1">
      <c r="A307" s="20">
        <v>3638</v>
      </c>
      <c r="B307" s="36" t="s">
        <v>24</v>
      </c>
      <c r="C307" s="23" t="s">
        <v>453</v>
      </c>
      <c r="D307" s="57"/>
      <c r="E307" s="30">
        <v>54690</v>
      </c>
      <c r="F307" s="21"/>
      <c r="G307" s="25">
        <f t="shared" si="8"/>
        <v>0</v>
      </c>
      <c r="H307" s="26"/>
      <c r="I307" s="26"/>
      <c r="J307" s="26"/>
      <c r="K307" s="26">
        <f t="shared" si="9"/>
        <v>0</v>
      </c>
    </row>
    <row r="308" spans="1:11" ht="24" hidden="1">
      <c r="A308" s="20">
        <v>3639</v>
      </c>
      <c r="B308" s="36" t="s">
        <v>24</v>
      </c>
      <c r="C308" s="23" t="s">
        <v>454</v>
      </c>
      <c r="D308" s="57" t="s">
        <v>455</v>
      </c>
      <c r="E308" s="30">
        <v>54690</v>
      </c>
      <c r="F308" s="21"/>
      <c r="G308" s="25">
        <f t="shared" si="8"/>
        <v>0</v>
      </c>
      <c r="H308" s="26"/>
      <c r="I308" s="26"/>
      <c r="J308" s="26"/>
      <c r="K308" s="26">
        <f t="shared" si="9"/>
        <v>0</v>
      </c>
    </row>
    <row r="309" spans="1:11" ht="24" hidden="1">
      <c r="A309" s="20">
        <v>3640</v>
      </c>
      <c r="B309" s="36" t="s">
        <v>24</v>
      </c>
      <c r="C309" s="23" t="s">
        <v>456</v>
      </c>
      <c r="D309" s="57"/>
      <c r="E309" s="30">
        <v>54690</v>
      </c>
      <c r="F309" s="21"/>
      <c r="G309" s="25">
        <f t="shared" si="8"/>
        <v>0</v>
      </c>
      <c r="H309" s="26"/>
      <c r="I309" s="26"/>
      <c r="J309" s="26"/>
      <c r="K309" s="26">
        <f t="shared" si="9"/>
        <v>0</v>
      </c>
    </row>
    <row r="310" spans="1:11" ht="24" hidden="1">
      <c r="A310" s="20">
        <v>3641</v>
      </c>
      <c r="B310" s="36" t="s">
        <v>24</v>
      </c>
      <c r="C310" s="23" t="s">
        <v>457</v>
      </c>
      <c r="D310" s="57"/>
      <c r="E310" s="30">
        <v>54690</v>
      </c>
      <c r="F310" s="21"/>
      <c r="G310" s="25">
        <f t="shared" si="8"/>
        <v>0</v>
      </c>
      <c r="H310" s="26"/>
      <c r="I310" s="26"/>
      <c r="J310" s="26"/>
      <c r="K310" s="26">
        <f t="shared" si="9"/>
        <v>0</v>
      </c>
    </row>
    <row r="311" spans="1:11" ht="36" hidden="1">
      <c r="A311" s="20">
        <v>3642</v>
      </c>
      <c r="B311" s="36" t="s">
        <v>24</v>
      </c>
      <c r="C311" s="23" t="s">
        <v>458</v>
      </c>
      <c r="D311" s="57"/>
      <c r="E311" s="30">
        <v>54690</v>
      </c>
      <c r="F311" s="21"/>
      <c r="G311" s="25">
        <f t="shared" si="8"/>
        <v>0</v>
      </c>
      <c r="H311" s="26"/>
      <c r="I311" s="26"/>
      <c r="J311" s="26"/>
      <c r="K311" s="26">
        <f t="shared" si="9"/>
        <v>0</v>
      </c>
    </row>
    <row r="312" spans="1:11" ht="24" hidden="1">
      <c r="A312" s="20">
        <v>3643</v>
      </c>
      <c r="B312" s="36" t="s">
        <v>24</v>
      </c>
      <c r="C312" s="23" t="s">
        <v>459</v>
      </c>
      <c r="D312" s="57" t="s">
        <v>455</v>
      </c>
      <c r="E312" s="30">
        <v>54690</v>
      </c>
      <c r="F312" s="21"/>
      <c r="G312" s="25">
        <f t="shared" si="8"/>
        <v>0</v>
      </c>
      <c r="H312" s="26"/>
      <c r="I312" s="26"/>
      <c r="J312" s="26"/>
      <c r="K312" s="26">
        <f t="shared" si="9"/>
        <v>0</v>
      </c>
    </row>
    <row r="313" spans="1:11" ht="24" hidden="1">
      <c r="A313" s="20">
        <v>3644</v>
      </c>
      <c r="B313" s="36" t="s">
        <v>24</v>
      </c>
      <c r="C313" s="23" t="s">
        <v>460</v>
      </c>
      <c r="D313" s="57" t="s">
        <v>455</v>
      </c>
      <c r="E313" s="30">
        <v>54690</v>
      </c>
      <c r="F313" s="21"/>
      <c r="G313" s="25">
        <f t="shared" si="8"/>
        <v>0</v>
      </c>
      <c r="H313" s="26"/>
      <c r="I313" s="26"/>
      <c r="J313" s="26"/>
      <c r="K313" s="26">
        <f t="shared" si="9"/>
        <v>0</v>
      </c>
    </row>
    <row r="314" spans="1:11" ht="24" hidden="1">
      <c r="A314" s="20">
        <v>3645</v>
      </c>
      <c r="B314" s="36" t="s">
        <v>24</v>
      </c>
      <c r="C314" s="23" t="s">
        <v>461</v>
      </c>
      <c r="D314" s="57" t="s">
        <v>409</v>
      </c>
      <c r="E314" s="30">
        <v>54690</v>
      </c>
      <c r="F314" s="21"/>
      <c r="G314" s="25">
        <f t="shared" si="8"/>
        <v>0</v>
      </c>
      <c r="H314" s="26"/>
      <c r="I314" s="26"/>
      <c r="J314" s="26"/>
      <c r="K314" s="26">
        <f t="shared" si="9"/>
        <v>0</v>
      </c>
    </row>
    <row r="315" spans="1:11" ht="24" hidden="1">
      <c r="A315" s="20">
        <v>3646</v>
      </c>
      <c r="B315" s="36" t="s">
        <v>24</v>
      </c>
      <c r="C315" s="23" t="s">
        <v>462</v>
      </c>
      <c r="D315" s="57"/>
      <c r="E315" s="30">
        <v>54690</v>
      </c>
      <c r="F315" s="21"/>
      <c r="G315" s="25">
        <f t="shared" si="8"/>
        <v>0</v>
      </c>
      <c r="H315" s="26"/>
      <c r="I315" s="26"/>
      <c r="J315" s="26"/>
      <c r="K315" s="26">
        <f t="shared" si="9"/>
        <v>0</v>
      </c>
    </row>
    <row r="316" spans="1:11" hidden="1">
      <c r="A316" s="20">
        <v>3647</v>
      </c>
      <c r="B316" s="36" t="s">
        <v>24</v>
      </c>
      <c r="C316" s="23" t="s">
        <v>463</v>
      </c>
      <c r="D316" s="57"/>
      <c r="E316" s="30">
        <v>54690</v>
      </c>
      <c r="F316" s="21"/>
      <c r="G316" s="25">
        <f t="shared" si="8"/>
        <v>0</v>
      </c>
      <c r="H316" s="26"/>
      <c r="I316" s="26"/>
      <c r="J316" s="26"/>
      <c r="K316" s="26">
        <f t="shared" si="9"/>
        <v>0</v>
      </c>
    </row>
    <row r="317" spans="1:11" ht="24" hidden="1">
      <c r="A317" s="20">
        <v>3648</v>
      </c>
      <c r="B317" s="36" t="s">
        <v>24</v>
      </c>
      <c r="C317" s="23" t="s">
        <v>464</v>
      </c>
      <c r="D317" s="57"/>
      <c r="E317" s="30">
        <v>54690</v>
      </c>
      <c r="F317" s="21"/>
      <c r="G317" s="25">
        <f t="shared" si="8"/>
        <v>0</v>
      </c>
      <c r="H317" s="26"/>
      <c r="I317" s="26"/>
      <c r="J317" s="26"/>
      <c r="K317" s="26">
        <f t="shared" si="9"/>
        <v>0</v>
      </c>
    </row>
    <row r="318" spans="1:11" ht="36" hidden="1">
      <c r="A318" s="20">
        <v>3649</v>
      </c>
      <c r="B318" s="36" t="s">
        <v>24</v>
      </c>
      <c r="C318" s="23" t="s">
        <v>465</v>
      </c>
      <c r="D318" s="57"/>
      <c r="E318" s="30">
        <v>54690</v>
      </c>
      <c r="F318" s="21"/>
      <c r="G318" s="25">
        <f t="shared" si="8"/>
        <v>0</v>
      </c>
      <c r="H318" s="26"/>
      <c r="I318" s="26"/>
      <c r="J318" s="26"/>
      <c r="K318" s="26">
        <f t="shared" si="9"/>
        <v>0</v>
      </c>
    </row>
    <row r="319" spans="1:11" ht="24" hidden="1">
      <c r="A319" s="20">
        <v>3650</v>
      </c>
      <c r="B319" s="36" t="s">
        <v>24</v>
      </c>
      <c r="C319" s="23" t="s">
        <v>466</v>
      </c>
      <c r="D319" s="57"/>
      <c r="E319" s="30">
        <v>54690</v>
      </c>
      <c r="F319" s="21"/>
      <c r="G319" s="25">
        <f t="shared" si="8"/>
        <v>0</v>
      </c>
      <c r="H319" s="26"/>
      <c r="I319" s="26"/>
      <c r="J319" s="26"/>
      <c r="K319" s="26">
        <f t="shared" si="9"/>
        <v>0</v>
      </c>
    </row>
    <row r="320" spans="1:11" hidden="1">
      <c r="A320" s="20">
        <v>3651</v>
      </c>
      <c r="B320" s="36" t="s">
        <v>24</v>
      </c>
      <c r="C320" s="23" t="s">
        <v>467</v>
      </c>
      <c r="D320" s="57"/>
      <c r="E320" s="30">
        <v>54690</v>
      </c>
      <c r="F320" s="21"/>
      <c r="G320" s="25">
        <f t="shared" si="8"/>
        <v>0</v>
      </c>
      <c r="H320" s="26"/>
      <c r="I320" s="26"/>
      <c r="J320" s="26"/>
      <c r="K320" s="26">
        <f t="shared" si="9"/>
        <v>0</v>
      </c>
    </row>
    <row r="321" spans="1:11" ht="24" hidden="1">
      <c r="A321" s="20">
        <v>3652</v>
      </c>
      <c r="B321" s="36" t="s">
        <v>24</v>
      </c>
      <c r="C321" s="23" t="s">
        <v>468</v>
      </c>
      <c r="D321" s="57"/>
      <c r="E321" s="30">
        <v>54690</v>
      </c>
      <c r="F321" s="21"/>
      <c r="G321" s="25">
        <f t="shared" si="8"/>
        <v>0</v>
      </c>
      <c r="H321" s="26"/>
      <c r="I321" s="26"/>
      <c r="J321" s="26"/>
      <c r="K321" s="26">
        <f t="shared" si="9"/>
        <v>0</v>
      </c>
    </row>
    <row r="322" spans="1:11" hidden="1">
      <c r="A322" s="20">
        <v>3653</v>
      </c>
      <c r="B322" s="36" t="s">
        <v>24</v>
      </c>
      <c r="C322" s="23" t="s">
        <v>469</v>
      </c>
      <c r="D322" s="57"/>
      <c r="E322" s="30">
        <v>54690</v>
      </c>
      <c r="F322" s="21"/>
      <c r="G322" s="25">
        <f t="shared" si="8"/>
        <v>0</v>
      </c>
      <c r="H322" s="26"/>
      <c r="I322" s="26"/>
      <c r="J322" s="26"/>
      <c r="K322" s="26">
        <f t="shared" si="9"/>
        <v>0</v>
      </c>
    </row>
    <row r="323" spans="1:11" ht="24" hidden="1">
      <c r="A323" s="20">
        <v>3654</v>
      </c>
      <c r="B323" s="36" t="s">
        <v>24</v>
      </c>
      <c r="C323" s="23" t="s">
        <v>470</v>
      </c>
      <c r="D323" s="57"/>
      <c r="E323" s="30">
        <v>54690</v>
      </c>
      <c r="F323" s="21"/>
      <c r="G323" s="25">
        <f t="shared" si="8"/>
        <v>0</v>
      </c>
      <c r="H323" s="26"/>
      <c r="I323" s="26"/>
      <c r="J323" s="26"/>
      <c r="K323" s="26">
        <f t="shared" si="9"/>
        <v>0</v>
      </c>
    </row>
    <row r="324" spans="1:11" ht="24" hidden="1">
      <c r="A324" s="20">
        <v>3655</v>
      </c>
      <c r="B324" s="36" t="s">
        <v>24</v>
      </c>
      <c r="C324" s="23" t="s">
        <v>471</v>
      </c>
      <c r="D324" s="57"/>
      <c r="E324" s="30">
        <v>54690</v>
      </c>
      <c r="F324" s="21"/>
      <c r="G324" s="25">
        <f t="shared" si="8"/>
        <v>0</v>
      </c>
      <c r="H324" s="26"/>
      <c r="I324" s="26"/>
      <c r="J324" s="26"/>
      <c r="K324" s="26">
        <f t="shared" si="9"/>
        <v>0</v>
      </c>
    </row>
    <row r="325" spans="1:11" hidden="1">
      <c r="A325" s="20">
        <v>3656</v>
      </c>
      <c r="B325" s="36" t="s">
        <v>24</v>
      </c>
      <c r="C325" s="23" t="s">
        <v>472</v>
      </c>
      <c r="D325" s="57"/>
      <c r="E325" s="30">
        <v>54690</v>
      </c>
      <c r="F325" s="21"/>
      <c r="G325" s="25">
        <f t="shared" si="8"/>
        <v>0</v>
      </c>
      <c r="H325" s="26"/>
      <c r="I325" s="26"/>
      <c r="J325" s="26"/>
      <c r="K325" s="26">
        <f t="shared" si="9"/>
        <v>0</v>
      </c>
    </row>
    <row r="326" spans="1:11" hidden="1">
      <c r="A326" s="20">
        <v>3657</v>
      </c>
      <c r="B326" s="36" t="s">
        <v>24</v>
      </c>
      <c r="C326" s="23" t="s">
        <v>473</v>
      </c>
      <c r="D326" s="57"/>
      <c r="E326" s="30">
        <v>54690</v>
      </c>
      <c r="F326" s="21"/>
      <c r="G326" s="25">
        <f t="shared" si="8"/>
        <v>0</v>
      </c>
      <c r="H326" s="26"/>
      <c r="I326" s="26"/>
      <c r="J326" s="26"/>
      <c r="K326" s="26">
        <f t="shared" si="9"/>
        <v>0</v>
      </c>
    </row>
    <row r="327" spans="1:11" ht="36" hidden="1">
      <c r="A327" s="20">
        <v>3658</v>
      </c>
      <c r="B327" s="36" t="s">
        <v>24</v>
      </c>
      <c r="C327" s="23" t="s">
        <v>474</v>
      </c>
      <c r="D327" s="57"/>
      <c r="E327" s="30">
        <v>54690</v>
      </c>
      <c r="F327" s="21"/>
      <c r="G327" s="25">
        <f t="shared" si="8"/>
        <v>0</v>
      </c>
      <c r="H327" s="26"/>
      <c r="I327" s="26"/>
      <c r="J327" s="26"/>
      <c r="K327" s="26">
        <f t="shared" si="9"/>
        <v>0</v>
      </c>
    </row>
    <row r="328" spans="1:11" hidden="1">
      <c r="A328" s="20">
        <v>3659</v>
      </c>
      <c r="B328" s="36" t="s">
        <v>24</v>
      </c>
      <c r="C328" s="23" t="s">
        <v>475</v>
      </c>
      <c r="D328" s="57"/>
      <c r="E328" s="30">
        <v>54690</v>
      </c>
      <c r="F328" s="21"/>
      <c r="G328" s="25">
        <f t="shared" si="8"/>
        <v>0</v>
      </c>
      <c r="H328" s="26"/>
      <c r="I328" s="26"/>
      <c r="J328" s="26"/>
      <c r="K328" s="26">
        <f t="shared" si="9"/>
        <v>0</v>
      </c>
    </row>
    <row r="329" spans="1:11" ht="24" hidden="1">
      <c r="A329" s="20">
        <v>3660</v>
      </c>
      <c r="B329" s="36" t="s">
        <v>24</v>
      </c>
      <c r="C329" s="23" t="s">
        <v>476</v>
      </c>
      <c r="D329" s="57"/>
      <c r="E329" s="30">
        <v>54690</v>
      </c>
      <c r="F329" s="21"/>
      <c r="G329" s="25">
        <f t="shared" si="8"/>
        <v>0</v>
      </c>
      <c r="H329" s="26"/>
      <c r="I329" s="26"/>
      <c r="J329" s="26"/>
      <c r="K329" s="26">
        <f t="shared" si="9"/>
        <v>0</v>
      </c>
    </row>
    <row r="330" spans="1:11" hidden="1">
      <c r="A330" s="20">
        <v>3661</v>
      </c>
      <c r="B330" s="36" t="s">
        <v>24</v>
      </c>
      <c r="C330" s="23" t="s">
        <v>477</v>
      </c>
      <c r="D330" s="57"/>
      <c r="E330" s="30">
        <v>54690</v>
      </c>
      <c r="F330" s="21"/>
      <c r="G330" s="25">
        <f t="shared" si="8"/>
        <v>0</v>
      </c>
      <c r="H330" s="26"/>
      <c r="I330" s="26"/>
      <c r="J330" s="26"/>
      <c r="K330" s="26">
        <f t="shared" si="9"/>
        <v>0</v>
      </c>
    </row>
    <row r="331" spans="1:11" ht="24" hidden="1">
      <c r="A331" s="20">
        <v>3662</v>
      </c>
      <c r="B331" s="36" t="s">
        <v>24</v>
      </c>
      <c r="C331" s="23" t="s">
        <v>478</v>
      </c>
      <c r="D331" s="57" t="s">
        <v>409</v>
      </c>
      <c r="E331" s="30">
        <v>54690</v>
      </c>
      <c r="F331" s="21"/>
      <c r="G331" s="25">
        <f t="shared" si="8"/>
        <v>0</v>
      </c>
      <c r="H331" s="26"/>
      <c r="I331" s="26"/>
      <c r="J331" s="26"/>
      <c r="K331" s="26">
        <f t="shared" si="9"/>
        <v>0</v>
      </c>
    </row>
    <row r="332" spans="1:11" ht="36" hidden="1">
      <c r="A332" s="20">
        <v>3663</v>
      </c>
      <c r="B332" s="36" t="s">
        <v>24</v>
      </c>
      <c r="C332" s="23" t="s">
        <v>479</v>
      </c>
      <c r="D332" s="57"/>
      <c r="E332" s="30">
        <v>77254</v>
      </c>
      <c r="F332" s="21"/>
      <c r="G332" s="25">
        <f t="shared" si="8"/>
        <v>0</v>
      </c>
      <c r="H332" s="26"/>
      <c r="I332" s="26"/>
      <c r="J332" s="26"/>
      <c r="K332" s="26">
        <f t="shared" si="9"/>
        <v>0</v>
      </c>
    </row>
    <row r="333" spans="1:11" ht="36" hidden="1">
      <c r="A333" s="20">
        <v>3664</v>
      </c>
      <c r="B333" s="36" t="s">
        <v>24</v>
      </c>
      <c r="C333" s="23" t="s">
        <v>480</v>
      </c>
      <c r="D333" s="57"/>
      <c r="E333" s="30">
        <v>104353</v>
      </c>
      <c r="F333" s="21"/>
      <c r="G333" s="25">
        <f t="shared" si="8"/>
        <v>0</v>
      </c>
      <c r="H333" s="26"/>
      <c r="I333" s="26"/>
      <c r="J333" s="26"/>
      <c r="K333" s="26">
        <f t="shared" si="9"/>
        <v>0</v>
      </c>
    </row>
    <row r="334" spans="1:11" ht="36" hidden="1">
      <c r="A334" s="20">
        <v>3665</v>
      </c>
      <c r="B334" s="36" t="s">
        <v>24</v>
      </c>
      <c r="C334" s="23" t="s">
        <v>481</v>
      </c>
      <c r="D334" s="57"/>
      <c r="E334" s="30">
        <v>53955</v>
      </c>
      <c r="F334" s="21"/>
      <c r="G334" s="25">
        <f t="shared" si="8"/>
        <v>0</v>
      </c>
      <c r="H334" s="26"/>
      <c r="I334" s="26"/>
      <c r="J334" s="26"/>
      <c r="K334" s="26">
        <f t="shared" si="9"/>
        <v>0</v>
      </c>
    </row>
    <row r="335" spans="1:11" ht="48" hidden="1">
      <c r="A335" s="20">
        <v>3666</v>
      </c>
      <c r="B335" s="36" t="s">
        <v>24</v>
      </c>
      <c r="C335" s="23" t="s">
        <v>482</v>
      </c>
      <c r="D335" s="57"/>
      <c r="E335" s="30">
        <v>77254</v>
      </c>
      <c r="F335" s="21"/>
      <c r="G335" s="25">
        <f t="shared" si="8"/>
        <v>0</v>
      </c>
      <c r="H335" s="26"/>
      <c r="I335" s="26"/>
      <c r="J335" s="26"/>
      <c r="K335" s="26">
        <f t="shared" si="9"/>
        <v>0</v>
      </c>
    </row>
    <row r="336" spans="1:11" ht="36" hidden="1">
      <c r="A336" s="20">
        <v>3667</v>
      </c>
      <c r="B336" s="36" t="s">
        <v>24</v>
      </c>
      <c r="C336" s="23" t="s">
        <v>483</v>
      </c>
      <c r="D336" s="57"/>
      <c r="E336" s="30">
        <v>53955</v>
      </c>
      <c r="F336" s="21"/>
      <c r="G336" s="25">
        <f t="shared" ref="G336:G399" si="10">E336*F336</f>
        <v>0</v>
      </c>
      <c r="H336" s="26"/>
      <c r="I336" s="26"/>
      <c r="J336" s="26"/>
      <c r="K336" s="26">
        <f t="shared" ref="K336:K399" si="11">E336*J336</f>
        <v>0</v>
      </c>
    </row>
    <row r="337" spans="1:11" ht="48" hidden="1">
      <c r="A337" s="20">
        <v>3668</v>
      </c>
      <c r="B337" s="36" t="s">
        <v>24</v>
      </c>
      <c r="C337" s="23" t="s">
        <v>484</v>
      </c>
      <c r="D337" s="57"/>
      <c r="E337" s="30">
        <v>75291</v>
      </c>
      <c r="F337" s="21"/>
      <c r="G337" s="25">
        <f t="shared" si="10"/>
        <v>0</v>
      </c>
      <c r="H337" s="26"/>
      <c r="I337" s="26"/>
      <c r="J337" s="26"/>
      <c r="K337" s="26">
        <f t="shared" si="11"/>
        <v>0</v>
      </c>
    </row>
    <row r="338" spans="1:11" ht="24" hidden="1">
      <c r="A338" s="20">
        <v>3669</v>
      </c>
      <c r="B338" s="36" t="s">
        <v>24</v>
      </c>
      <c r="C338" s="23" t="s">
        <v>485</v>
      </c>
      <c r="D338" s="57"/>
      <c r="E338" s="30">
        <v>77254</v>
      </c>
      <c r="F338" s="21"/>
      <c r="G338" s="25">
        <f t="shared" si="10"/>
        <v>0</v>
      </c>
      <c r="H338" s="26"/>
      <c r="I338" s="26"/>
      <c r="J338" s="26"/>
      <c r="K338" s="26">
        <f t="shared" si="11"/>
        <v>0</v>
      </c>
    </row>
    <row r="339" spans="1:11" ht="24" hidden="1">
      <c r="A339" s="20">
        <v>3670</v>
      </c>
      <c r="B339" s="36" t="s">
        <v>24</v>
      </c>
      <c r="C339" s="23" t="s">
        <v>486</v>
      </c>
      <c r="D339" s="57" t="s">
        <v>409</v>
      </c>
      <c r="E339" s="30">
        <v>54690</v>
      </c>
      <c r="F339" s="21"/>
      <c r="G339" s="25">
        <f t="shared" si="10"/>
        <v>0</v>
      </c>
      <c r="H339" s="26"/>
      <c r="I339" s="26"/>
      <c r="J339" s="26"/>
      <c r="K339" s="26">
        <f t="shared" si="11"/>
        <v>0</v>
      </c>
    </row>
    <row r="340" spans="1:11" ht="24" hidden="1">
      <c r="A340" s="20">
        <v>3671</v>
      </c>
      <c r="B340" s="36" t="s">
        <v>24</v>
      </c>
      <c r="C340" s="23" t="s">
        <v>478</v>
      </c>
      <c r="D340" s="57" t="s">
        <v>409</v>
      </c>
      <c r="E340" s="30">
        <v>54690</v>
      </c>
      <c r="F340" s="21"/>
      <c r="G340" s="25">
        <f t="shared" si="10"/>
        <v>0</v>
      </c>
      <c r="H340" s="26"/>
      <c r="I340" s="26"/>
      <c r="J340" s="26"/>
      <c r="K340" s="26">
        <f t="shared" si="11"/>
        <v>0</v>
      </c>
    </row>
    <row r="341" spans="1:11" ht="24" hidden="1">
      <c r="A341" s="20">
        <v>3672</v>
      </c>
      <c r="B341" s="36" t="s">
        <v>24</v>
      </c>
      <c r="C341" s="23" t="s">
        <v>478</v>
      </c>
      <c r="D341" s="57" t="s">
        <v>409</v>
      </c>
      <c r="E341" s="30">
        <v>54690</v>
      </c>
      <c r="F341" s="21"/>
      <c r="G341" s="25">
        <f t="shared" si="10"/>
        <v>0</v>
      </c>
      <c r="H341" s="26"/>
      <c r="I341" s="26"/>
      <c r="J341" s="26"/>
      <c r="K341" s="26">
        <f t="shared" si="11"/>
        <v>0</v>
      </c>
    </row>
    <row r="342" spans="1:11" hidden="1">
      <c r="A342" s="20">
        <v>3673</v>
      </c>
      <c r="B342" s="36" t="s">
        <v>24</v>
      </c>
      <c r="C342" s="23" t="s">
        <v>487</v>
      </c>
      <c r="D342" s="57"/>
      <c r="E342" s="30">
        <v>54690</v>
      </c>
      <c r="F342" s="21"/>
      <c r="G342" s="25">
        <f t="shared" si="10"/>
        <v>0</v>
      </c>
      <c r="H342" s="26"/>
      <c r="I342" s="26"/>
      <c r="J342" s="26"/>
      <c r="K342" s="26">
        <f t="shared" si="11"/>
        <v>0</v>
      </c>
    </row>
    <row r="343" spans="1:11" hidden="1">
      <c r="A343" s="20">
        <v>3674</v>
      </c>
      <c r="B343" s="36" t="s">
        <v>24</v>
      </c>
      <c r="C343" s="23" t="s">
        <v>488</v>
      </c>
      <c r="D343" s="57"/>
      <c r="E343" s="30">
        <v>54690</v>
      </c>
      <c r="F343" s="21"/>
      <c r="G343" s="25">
        <f t="shared" si="10"/>
        <v>0</v>
      </c>
      <c r="H343" s="26"/>
      <c r="I343" s="26"/>
      <c r="J343" s="26"/>
      <c r="K343" s="26">
        <f t="shared" si="11"/>
        <v>0</v>
      </c>
    </row>
    <row r="344" spans="1:11" hidden="1">
      <c r="A344" s="20">
        <v>3675</v>
      </c>
      <c r="B344" s="36" t="s">
        <v>24</v>
      </c>
      <c r="C344" s="23" t="s">
        <v>489</v>
      </c>
      <c r="D344" s="57"/>
      <c r="E344" s="30">
        <v>62294</v>
      </c>
      <c r="F344" s="21"/>
      <c r="G344" s="25">
        <f t="shared" si="10"/>
        <v>0</v>
      </c>
      <c r="H344" s="26"/>
      <c r="I344" s="26"/>
      <c r="J344" s="26"/>
      <c r="K344" s="26">
        <f t="shared" si="11"/>
        <v>0</v>
      </c>
    </row>
    <row r="345" spans="1:11" ht="24" hidden="1">
      <c r="A345" s="20">
        <v>3676</v>
      </c>
      <c r="B345" s="36" t="s">
        <v>24</v>
      </c>
      <c r="C345" s="23" t="s">
        <v>490</v>
      </c>
      <c r="D345" s="57"/>
      <c r="E345" s="30">
        <v>54690</v>
      </c>
      <c r="F345" s="21"/>
      <c r="G345" s="25">
        <f t="shared" si="10"/>
        <v>0</v>
      </c>
      <c r="H345" s="26"/>
      <c r="I345" s="26"/>
      <c r="J345" s="26"/>
      <c r="K345" s="26">
        <f t="shared" si="11"/>
        <v>0</v>
      </c>
    </row>
    <row r="346" spans="1:11" hidden="1">
      <c r="A346" s="20">
        <v>3677</v>
      </c>
      <c r="B346" s="36" t="s">
        <v>24</v>
      </c>
      <c r="C346" s="23" t="s">
        <v>491</v>
      </c>
      <c r="D346" s="57"/>
      <c r="E346" s="30">
        <v>54690</v>
      </c>
      <c r="F346" s="21"/>
      <c r="G346" s="25">
        <f t="shared" si="10"/>
        <v>0</v>
      </c>
      <c r="H346" s="26"/>
      <c r="I346" s="26"/>
      <c r="J346" s="26"/>
      <c r="K346" s="26">
        <f t="shared" si="11"/>
        <v>0</v>
      </c>
    </row>
    <row r="347" spans="1:11" hidden="1">
      <c r="A347" s="20">
        <v>3678</v>
      </c>
      <c r="B347" s="36" t="s">
        <v>24</v>
      </c>
      <c r="C347" s="23" t="s">
        <v>492</v>
      </c>
      <c r="D347" s="57" t="s">
        <v>409</v>
      </c>
      <c r="E347" s="30">
        <v>54690</v>
      </c>
      <c r="F347" s="21"/>
      <c r="G347" s="25">
        <f t="shared" si="10"/>
        <v>0</v>
      </c>
      <c r="H347" s="26"/>
      <c r="I347" s="26"/>
      <c r="J347" s="26"/>
      <c r="K347" s="26">
        <f t="shared" si="11"/>
        <v>0</v>
      </c>
    </row>
    <row r="348" spans="1:11" hidden="1">
      <c r="A348" s="20">
        <v>3679</v>
      </c>
      <c r="B348" s="36" t="s">
        <v>24</v>
      </c>
      <c r="C348" s="23" t="s">
        <v>493</v>
      </c>
      <c r="D348" s="57" t="s">
        <v>409</v>
      </c>
      <c r="E348" s="30">
        <v>54690</v>
      </c>
      <c r="F348" s="21"/>
      <c r="G348" s="25">
        <f t="shared" si="10"/>
        <v>0</v>
      </c>
      <c r="H348" s="26"/>
      <c r="I348" s="26"/>
      <c r="J348" s="26"/>
      <c r="K348" s="26">
        <f t="shared" si="11"/>
        <v>0</v>
      </c>
    </row>
    <row r="349" spans="1:11" ht="24" hidden="1">
      <c r="A349" s="20">
        <v>3680</v>
      </c>
      <c r="B349" s="36" t="s">
        <v>24</v>
      </c>
      <c r="C349" s="23" t="s">
        <v>494</v>
      </c>
      <c r="D349" s="57"/>
      <c r="E349" s="30">
        <v>54690</v>
      </c>
      <c r="F349" s="21"/>
      <c r="G349" s="25">
        <f t="shared" si="10"/>
        <v>0</v>
      </c>
      <c r="H349" s="26"/>
      <c r="I349" s="26"/>
      <c r="J349" s="26"/>
      <c r="K349" s="26">
        <f t="shared" si="11"/>
        <v>0</v>
      </c>
    </row>
    <row r="350" spans="1:11" ht="24" hidden="1">
      <c r="A350" s="20">
        <v>3681</v>
      </c>
      <c r="B350" s="36" t="s">
        <v>24</v>
      </c>
      <c r="C350" s="23" t="s">
        <v>495</v>
      </c>
      <c r="D350" s="57"/>
      <c r="E350" s="30">
        <v>54690</v>
      </c>
      <c r="F350" s="21"/>
      <c r="G350" s="25">
        <f t="shared" si="10"/>
        <v>0</v>
      </c>
      <c r="H350" s="26"/>
      <c r="I350" s="26"/>
      <c r="J350" s="26"/>
      <c r="K350" s="26">
        <f t="shared" si="11"/>
        <v>0</v>
      </c>
    </row>
    <row r="351" spans="1:11" ht="24" hidden="1">
      <c r="A351" s="20">
        <v>3682</v>
      </c>
      <c r="B351" s="36" t="s">
        <v>24</v>
      </c>
      <c r="C351" s="23" t="s">
        <v>496</v>
      </c>
      <c r="D351" s="57"/>
      <c r="E351" s="30">
        <v>54690</v>
      </c>
      <c r="F351" s="21"/>
      <c r="G351" s="25">
        <f t="shared" si="10"/>
        <v>0</v>
      </c>
      <c r="H351" s="26"/>
      <c r="I351" s="26"/>
      <c r="J351" s="26"/>
      <c r="K351" s="26">
        <f t="shared" si="11"/>
        <v>0</v>
      </c>
    </row>
    <row r="352" spans="1:11" ht="24" hidden="1">
      <c r="A352" s="20">
        <v>3683</v>
      </c>
      <c r="B352" s="36" t="s">
        <v>24</v>
      </c>
      <c r="C352" s="23" t="s">
        <v>497</v>
      </c>
      <c r="D352" s="57"/>
      <c r="E352" s="30">
        <v>54690</v>
      </c>
      <c r="F352" s="21"/>
      <c r="G352" s="25">
        <f t="shared" si="10"/>
        <v>0</v>
      </c>
      <c r="H352" s="26"/>
      <c r="I352" s="26"/>
      <c r="J352" s="26"/>
      <c r="K352" s="26">
        <f t="shared" si="11"/>
        <v>0</v>
      </c>
    </row>
    <row r="353" spans="1:11" ht="24" hidden="1">
      <c r="A353" s="20">
        <v>3684</v>
      </c>
      <c r="B353" s="36" t="s">
        <v>24</v>
      </c>
      <c r="C353" s="23" t="s">
        <v>498</v>
      </c>
      <c r="D353" s="57" t="s">
        <v>409</v>
      </c>
      <c r="E353" s="30">
        <v>54690</v>
      </c>
      <c r="F353" s="21"/>
      <c r="G353" s="25">
        <f t="shared" si="10"/>
        <v>0</v>
      </c>
      <c r="H353" s="26"/>
      <c r="I353" s="26"/>
      <c r="J353" s="26"/>
      <c r="K353" s="26">
        <f t="shared" si="11"/>
        <v>0</v>
      </c>
    </row>
    <row r="354" spans="1:11" ht="24" hidden="1">
      <c r="A354" s="20">
        <v>3685</v>
      </c>
      <c r="B354" s="36" t="s">
        <v>24</v>
      </c>
      <c r="C354" s="23" t="s">
        <v>499</v>
      </c>
      <c r="D354" s="57"/>
      <c r="E354" s="30">
        <v>58614</v>
      </c>
      <c r="F354" s="21"/>
      <c r="G354" s="25">
        <f t="shared" si="10"/>
        <v>0</v>
      </c>
      <c r="H354" s="26"/>
      <c r="I354" s="26"/>
      <c r="J354" s="26"/>
      <c r="K354" s="26">
        <f t="shared" si="11"/>
        <v>0</v>
      </c>
    </row>
    <row r="355" spans="1:11" ht="24" hidden="1">
      <c r="A355" s="20">
        <v>3686</v>
      </c>
      <c r="B355" s="36" t="s">
        <v>24</v>
      </c>
      <c r="C355" s="23" t="s">
        <v>500</v>
      </c>
      <c r="D355" s="57"/>
      <c r="E355" s="30">
        <v>54690</v>
      </c>
      <c r="F355" s="21"/>
      <c r="G355" s="25">
        <f t="shared" si="10"/>
        <v>0</v>
      </c>
      <c r="H355" s="26"/>
      <c r="I355" s="26"/>
      <c r="J355" s="26"/>
      <c r="K355" s="26">
        <f t="shared" si="11"/>
        <v>0</v>
      </c>
    </row>
    <row r="356" spans="1:11" ht="36" hidden="1">
      <c r="A356" s="20">
        <v>3687</v>
      </c>
      <c r="B356" s="36" t="s">
        <v>24</v>
      </c>
      <c r="C356" s="23" t="s">
        <v>501</v>
      </c>
      <c r="D356" s="57"/>
      <c r="E356" s="30">
        <v>54690</v>
      </c>
      <c r="F356" s="21"/>
      <c r="G356" s="25">
        <f t="shared" si="10"/>
        <v>0</v>
      </c>
      <c r="H356" s="26"/>
      <c r="I356" s="26"/>
      <c r="J356" s="26"/>
      <c r="K356" s="26">
        <f t="shared" si="11"/>
        <v>0</v>
      </c>
    </row>
    <row r="357" spans="1:11" ht="24" hidden="1">
      <c r="A357" s="20">
        <v>3688</v>
      </c>
      <c r="B357" s="36" t="s">
        <v>24</v>
      </c>
      <c r="C357" s="23" t="s">
        <v>502</v>
      </c>
      <c r="D357" s="57"/>
      <c r="E357" s="30">
        <v>54690</v>
      </c>
      <c r="F357" s="21"/>
      <c r="G357" s="25">
        <f t="shared" si="10"/>
        <v>0</v>
      </c>
      <c r="H357" s="26"/>
      <c r="I357" s="26"/>
      <c r="J357" s="26"/>
      <c r="K357" s="26">
        <f t="shared" si="11"/>
        <v>0</v>
      </c>
    </row>
    <row r="358" spans="1:11" ht="24" hidden="1">
      <c r="A358" s="20">
        <v>3689</v>
      </c>
      <c r="B358" s="36" t="s">
        <v>24</v>
      </c>
      <c r="C358" s="23" t="s">
        <v>503</v>
      </c>
      <c r="D358" s="57"/>
      <c r="E358" s="30">
        <v>54690</v>
      </c>
      <c r="F358" s="21"/>
      <c r="G358" s="25">
        <f t="shared" si="10"/>
        <v>0</v>
      </c>
      <c r="H358" s="26"/>
      <c r="I358" s="26"/>
      <c r="J358" s="26"/>
      <c r="K358" s="26">
        <f t="shared" si="11"/>
        <v>0</v>
      </c>
    </row>
    <row r="359" spans="1:11" ht="24" hidden="1">
      <c r="A359" s="20">
        <v>3690</v>
      </c>
      <c r="B359" s="36" t="s">
        <v>24</v>
      </c>
      <c r="C359" s="23" t="s">
        <v>504</v>
      </c>
      <c r="D359" s="57"/>
      <c r="E359" s="30">
        <v>54690</v>
      </c>
      <c r="F359" s="21"/>
      <c r="G359" s="25">
        <f t="shared" si="10"/>
        <v>0</v>
      </c>
      <c r="H359" s="26"/>
      <c r="I359" s="26"/>
      <c r="J359" s="26"/>
      <c r="K359" s="26">
        <f t="shared" si="11"/>
        <v>0</v>
      </c>
    </row>
    <row r="360" spans="1:11" ht="24" hidden="1">
      <c r="A360" s="20">
        <v>3691</v>
      </c>
      <c r="B360" s="36" t="s">
        <v>24</v>
      </c>
      <c r="C360" s="23" t="s">
        <v>505</v>
      </c>
      <c r="D360" s="57"/>
      <c r="E360" s="30">
        <v>54690</v>
      </c>
      <c r="F360" s="21"/>
      <c r="G360" s="25">
        <f t="shared" si="10"/>
        <v>0</v>
      </c>
      <c r="H360" s="26"/>
      <c r="I360" s="26"/>
      <c r="J360" s="26"/>
      <c r="K360" s="26">
        <f t="shared" si="11"/>
        <v>0</v>
      </c>
    </row>
    <row r="361" spans="1:11" ht="36" hidden="1">
      <c r="A361" s="20">
        <v>3692</v>
      </c>
      <c r="B361" s="36" t="s">
        <v>24</v>
      </c>
      <c r="C361" s="23" t="s">
        <v>506</v>
      </c>
      <c r="D361" s="57"/>
      <c r="E361" s="30">
        <v>54690</v>
      </c>
      <c r="F361" s="21"/>
      <c r="G361" s="25">
        <f t="shared" si="10"/>
        <v>0</v>
      </c>
      <c r="H361" s="26"/>
      <c r="I361" s="26"/>
      <c r="J361" s="26"/>
      <c r="K361" s="26">
        <f t="shared" si="11"/>
        <v>0</v>
      </c>
    </row>
    <row r="362" spans="1:11" hidden="1">
      <c r="A362" s="20">
        <v>3693</v>
      </c>
      <c r="B362" s="36" t="s">
        <v>24</v>
      </c>
      <c r="C362" s="23" t="s">
        <v>507</v>
      </c>
      <c r="D362" s="57"/>
      <c r="E362" s="30">
        <v>54690</v>
      </c>
      <c r="F362" s="21"/>
      <c r="G362" s="25">
        <f t="shared" si="10"/>
        <v>0</v>
      </c>
      <c r="H362" s="26"/>
      <c r="I362" s="26"/>
      <c r="J362" s="26"/>
      <c r="K362" s="26">
        <f t="shared" si="11"/>
        <v>0</v>
      </c>
    </row>
    <row r="363" spans="1:11" ht="24" hidden="1">
      <c r="A363" s="20">
        <v>3694</v>
      </c>
      <c r="B363" s="36" t="s">
        <v>24</v>
      </c>
      <c r="C363" s="23" t="s">
        <v>508</v>
      </c>
      <c r="D363" s="57" t="s">
        <v>409</v>
      </c>
      <c r="E363" s="30">
        <v>76272</v>
      </c>
      <c r="F363" s="21"/>
      <c r="G363" s="25">
        <f t="shared" si="10"/>
        <v>0</v>
      </c>
      <c r="H363" s="26"/>
      <c r="I363" s="26"/>
      <c r="J363" s="26"/>
      <c r="K363" s="26">
        <f t="shared" si="11"/>
        <v>0</v>
      </c>
    </row>
    <row r="364" spans="1:11" ht="24" hidden="1">
      <c r="A364" s="20">
        <v>3695</v>
      </c>
      <c r="B364" s="36" t="s">
        <v>24</v>
      </c>
      <c r="C364" s="23" t="s">
        <v>509</v>
      </c>
      <c r="D364" s="57"/>
      <c r="E364" s="30">
        <v>70509</v>
      </c>
      <c r="F364" s="21"/>
      <c r="G364" s="25">
        <f t="shared" si="10"/>
        <v>0</v>
      </c>
      <c r="H364" s="26"/>
      <c r="I364" s="26"/>
      <c r="J364" s="26"/>
      <c r="K364" s="26">
        <f t="shared" si="11"/>
        <v>0</v>
      </c>
    </row>
    <row r="365" spans="1:11" hidden="1">
      <c r="A365" s="20">
        <v>3696</v>
      </c>
      <c r="B365" s="36" t="s">
        <v>24</v>
      </c>
      <c r="C365" s="23" t="s">
        <v>510</v>
      </c>
      <c r="D365" s="57" t="s">
        <v>415</v>
      </c>
      <c r="E365" s="30">
        <v>54322</v>
      </c>
      <c r="F365" s="21"/>
      <c r="G365" s="25">
        <f t="shared" si="10"/>
        <v>0</v>
      </c>
      <c r="H365" s="26"/>
      <c r="I365" s="26"/>
      <c r="J365" s="26"/>
      <c r="K365" s="26">
        <f t="shared" si="11"/>
        <v>0</v>
      </c>
    </row>
    <row r="366" spans="1:11" ht="36" hidden="1">
      <c r="A366" s="20">
        <v>3697</v>
      </c>
      <c r="B366" s="36"/>
      <c r="C366" s="23" t="s">
        <v>511</v>
      </c>
      <c r="D366" s="57" t="s">
        <v>512</v>
      </c>
      <c r="E366" s="30">
        <v>9688</v>
      </c>
      <c r="F366" s="21"/>
      <c r="G366" s="25">
        <f t="shared" si="10"/>
        <v>0</v>
      </c>
      <c r="H366" s="26"/>
      <c r="I366" s="26"/>
      <c r="J366" s="26"/>
      <c r="K366" s="26">
        <f t="shared" si="11"/>
        <v>0</v>
      </c>
    </row>
    <row r="367" spans="1:11" ht="24" hidden="1">
      <c r="A367" s="20">
        <v>3698</v>
      </c>
      <c r="B367" s="36"/>
      <c r="C367" s="23" t="s">
        <v>513</v>
      </c>
      <c r="D367" s="57"/>
      <c r="E367" s="30">
        <v>14715</v>
      </c>
      <c r="F367" s="21"/>
      <c r="G367" s="25">
        <f t="shared" si="10"/>
        <v>0</v>
      </c>
      <c r="H367" s="26"/>
      <c r="I367" s="26"/>
      <c r="J367" s="26"/>
      <c r="K367" s="26">
        <f t="shared" si="11"/>
        <v>0</v>
      </c>
    </row>
    <row r="368" spans="1:11" ht="24" hidden="1">
      <c r="A368" s="20">
        <v>3699</v>
      </c>
      <c r="B368" s="36" t="s">
        <v>24</v>
      </c>
      <c r="C368" s="23" t="s">
        <v>514</v>
      </c>
      <c r="D368" s="57"/>
      <c r="E368" s="30">
        <v>96873</v>
      </c>
      <c r="F368" s="21"/>
      <c r="G368" s="25">
        <f t="shared" si="10"/>
        <v>0</v>
      </c>
      <c r="H368" s="26"/>
      <c r="I368" s="26"/>
      <c r="J368" s="26"/>
      <c r="K368" s="26">
        <f t="shared" si="11"/>
        <v>0</v>
      </c>
    </row>
    <row r="369" spans="1:11" ht="24" hidden="1">
      <c r="A369" s="20">
        <v>3700</v>
      </c>
      <c r="B369" s="36" t="s">
        <v>24</v>
      </c>
      <c r="C369" s="23" t="s">
        <v>515</v>
      </c>
      <c r="D369" s="57" t="s">
        <v>516</v>
      </c>
      <c r="E369" s="30">
        <v>100307</v>
      </c>
      <c r="F369" s="21"/>
      <c r="G369" s="25">
        <f t="shared" si="10"/>
        <v>0</v>
      </c>
      <c r="H369" s="26"/>
      <c r="I369" s="26"/>
      <c r="J369" s="26"/>
      <c r="K369" s="26">
        <f t="shared" si="11"/>
        <v>0</v>
      </c>
    </row>
    <row r="370" spans="1:11" ht="24" hidden="1">
      <c r="A370" s="20">
        <v>3701</v>
      </c>
      <c r="B370" s="36" t="s">
        <v>24</v>
      </c>
      <c r="C370" s="23" t="s">
        <v>517</v>
      </c>
      <c r="D370" s="57" t="s">
        <v>409</v>
      </c>
      <c r="E370" s="30">
        <v>54690</v>
      </c>
      <c r="F370" s="21"/>
      <c r="G370" s="25">
        <f t="shared" si="10"/>
        <v>0</v>
      </c>
      <c r="H370" s="26"/>
      <c r="I370" s="26"/>
      <c r="J370" s="26"/>
      <c r="K370" s="26">
        <f t="shared" si="11"/>
        <v>0</v>
      </c>
    </row>
    <row r="371" spans="1:11" ht="24" hidden="1">
      <c r="A371" s="20">
        <v>3702</v>
      </c>
      <c r="B371" s="36" t="s">
        <v>24</v>
      </c>
      <c r="C371" s="23" t="s">
        <v>518</v>
      </c>
      <c r="D371" s="57" t="s">
        <v>409</v>
      </c>
      <c r="E371" s="30">
        <v>605777</v>
      </c>
      <c r="F371" s="21"/>
      <c r="G371" s="25">
        <f t="shared" si="10"/>
        <v>0</v>
      </c>
      <c r="H371" s="26"/>
      <c r="I371" s="26"/>
      <c r="J371" s="26"/>
      <c r="K371" s="26">
        <f t="shared" si="11"/>
        <v>0</v>
      </c>
    </row>
    <row r="372" spans="1:11" ht="60" hidden="1">
      <c r="A372" s="20">
        <v>3703</v>
      </c>
      <c r="B372" s="36" t="s">
        <v>24</v>
      </c>
      <c r="C372" s="62" t="s">
        <v>519</v>
      </c>
      <c r="D372" s="57"/>
      <c r="E372" s="30"/>
      <c r="F372" s="21"/>
      <c r="G372" s="25">
        <f t="shared" si="10"/>
        <v>0</v>
      </c>
      <c r="H372" s="26"/>
      <c r="I372" s="26"/>
      <c r="J372" s="26"/>
      <c r="K372" s="26">
        <f t="shared" si="11"/>
        <v>0</v>
      </c>
    </row>
    <row r="373" spans="1:11" ht="252" hidden="1">
      <c r="A373" s="20">
        <v>3704</v>
      </c>
      <c r="B373" s="36" t="s">
        <v>24</v>
      </c>
      <c r="C373" s="23" t="s">
        <v>520</v>
      </c>
      <c r="D373" s="23" t="s">
        <v>521</v>
      </c>
      <c r="E373" s="61">
        <v>290000</v>
      </c>
      <c r="F373" s="21"/>
      <c r="G373" s="25">
        <f t="shared" si="10"/>
        <v>0</v>
      </c>
      <c r="H373" s="26"/>
      <c r="I373" s="26"/>
      <c r="J373" s="26"/>
      <c r="K373" s="26">
        <f t="shared" si="11"/>
        <v>0</v>
      </c>
    </row>
    <row r="374" spans="1:11" ht="36" hidden="1">
      <c r="A374" s="20">
        <v>3705</v>
      </c>
      <c r="B374" s="36" t="s">
        <v>24</v>
      </c>
      <c r="C374" s="23" t="s">
        <v>522</v>
      </c>
      <c r="D374" s="23" t="s">
        <v>523</v>
      </c>
      <c r="E374" s="61">
        <v>290000</v>
      </c>
      <c r="F374" s="21"/>
      <c r="G374" s="25">
        <f t="shared" si="10"/>
        <v>0</v>
      </c>
      <c r="H374" s="26"/>
      <c r="I374" s="26"/>
      <c r="J374" s="26"/>
      <c r="K374" s="26">
        <f t="shared" si="11"/>
        <v>0</v>
      </c>
    </row>
    <row r="375" spans="1:11" ht="228" hidden="1">
      <c r="A375" s="20">
        <v>3706</v>
      </c>
      <c r="B375" s="36" t="s">
        <v>24</v>
      </c>
      <c r="C375" s="23" t="s">
        <v>524</v>
      </c>
      <c r="D375" s="23" t="s">
        <v>4239</v>
      </c>
      <c r="E375" s="61">
        <v>300000</v>
      </c>
      <c r="F375" s="21"/>
      <c r="G375" s="25">
        <f t="shared" si="10"/>
        <v>0</v>
      </c>
      <c r="H375" s="26"/>
      <c r="I375" s="26"/>
      <c r="J375" s="26"/>
      <c r="K375" s="26">
        <f t="shared" si="11"/>
        <v>0</v>
      </c>
    </row>
    <row r="376" spans="1:11" ht="228" hidden="1">
      <c r="A376" s="20">
        <v>3707</v>
      </c>
      <c r="B376" s="36" t="s">
        <v>24</v>
      </c>
      <c r="C376" s="23" t="s">
        <v>525</v>
      </c>
      <c r="D376" s="23" t="s">
        <v>4240</v>
      </c>
      <c r="E376" s="61">
        <v>300000</v>
      </c>
      <c r="F376" s="21"/>
      <c r="G376" s="25">
        <f t="shared" si="10"/>
        <v>0</v>
      </c>
      <c r="H376" s="26"/>
      <c r="I376" s="26"/>
      <c r="J376" s="26"/>
      <c r="K376" s="26">
        <f t="shared" si="11"/>
        <v>0</v>
      </c>
    </row>
    <row r="377" spans="1:11" ht="360" hidden="1">
      <c r="A377" s="20">
        <v>3708</v>
      </c>
      <c r="B377" s="36" t="s">
        <v>24</v>
      </c>
      <c r="C377" s="23" t="s">
        <v>526</v>
      </c>
      <c r="D377" s="23" t="s">
        <v>4241</v>
      </c>
      <c r="E377" s="61">
        <v>300000</v>
      </c>
      <c r="F377" s="21"/>
      <c r="G377" s="25">
        <f t="shared" si="10"/>
        <v>0</v>
      </c>
      <c r="H377" s="26"/>
      <c r="I377" s="26"/>
      <c r="J377" s="26"/>
      <c r="K377" s="26">
        <f t="shared" si="11"/>
        <v>0</v>
      </c>
    </row>
    <row r="378" spans="1:11" ht="108" hidden="1">
      <c r="A378" s="20">
        <v>3709</v>
      </c>
      <c r="B378" s="36" t="s">
        <v>24</v>
      </c>
      <c r="C378" s="23" t="s">
        <v>527</v>
      </c>
      <c r="D378" s="23" t="s">
        <v>4242</v>
      </c>
      <c r="E378" s="61">
        <v>237500</v>
      </c>
      <c r="F378" s="21"/>
      <c r="G378" s="25">
        <f t="shared" si="10"/>
        <v>0</v>
      </c>
      <c r="H378" s="26"/>
      <c r="I378" s="26"/>
      <c r="J378" s="26"/>
      <c r="K378" s="26">
        <f t="shared" si="11"/>
        <v>0</v>
      </c>
    </row>
    <row r="379" spans="1:11" ht="108" hidden="1">
      <c r="A379" s="20">
        <v>3710</v>
      </c>
      <c r="B379" s="36" t="s">
        <v>24</v>
      </c>
      <c r="C379" s="23" t="s">
        <v>528</v>
      </c>
      <c r="D379" s="23" t="s">
        <v>4243</v>
      </c>
      <c r="E379" s="61">
        <v>237500</v>
      </c>
      <c r="F379" s="21"/>
      <c r="G379" s="25">
        <f t="shared" si="10"/>
        <v>0</v>
      </c>
      <c r="H379" s="26"/>
      <c r="I379" s="26"/>
      <c r="J379" s="26"/>
      <c r="K379" s="26">
        <f t="shared" si="11"/>
        <v>0</v>
      </c>
    </row>
    <row r="380" spans="1:11" ht="144" hidden="1">
      <c r="A380" s="20">
        <v>3711</v>
      </c>
      <c r="B380" s="36" t="s">
        <v>24</v>
      </c>
      <c r="C380" s="23" t="s">
        <v>529</v>
      </c>
      <c r="D380" s="23" t="s">
        <v>4244</v>
      </c>
      <c r="E380" s="61">
        <v>300000</v>
      </c>
      <c r="F380" s="21"/>
      <c r="G380" s="25">
        <f t="shared" si="10"/>
        <v>0</v>
      </c>
      <c r="H380" s="26"/>
      <c r="I380" s="26"/>
      <c r="J380" s="26"/>
      <c r="K380" s="26">
        <f t="shared" si="11"/>
        <v>0</v>
      </c>
    </row>
    <row r="381" spans="1:11" ht="192" hidden="1">
      <c r="A381" s="20">
        <v>3712</v>
      </c>
      <c r="B381" s="36" t="s">
        <v>24</v>
      </c>
      <c r="C381" s="23" t="s">
        <v>530</v>
      </c>
      <c r="D381" s="23" t="s">
        <v>4245</v>
      </c>
      <c r="E381" s="61">
        <v>300000</v>
      </c>
      <c r="F381" s="21"/>
      <c r="G381" s="25">
        <f t="shared" si="10"/>
        <v>0</v>
      </c>
      <c r="H381" s="26"/>
      <c r="I381" s="26"/>
      <c r="J381" s="26"/>
      <c r="K381" s="26">
        <f t="shared" si="11"/>
        <v>0</v>
      </c>
    </row>
    <row r="382" spans="1:11" ht="132" hidden="1">
      <c r="A382" s="20">
        <v>3713</v>
      </c>
      <c r="B382" s="36" t="s">
        <v>24</v>
      </c>
      <c r="C382" s="23" t="s">
        <v>531</v>
      </c>
      <c r="D382" s="23" t="s">
        <v>4246</v>
      </c>
      <c r="E382" s="61">
        <v>300000</v>
      </c>
      <c r="F382" s="21"/>
      <c r="G382" s="25">
        <f t="shared" si="10"/>
        <v>0</v>
      </c>
      <c r="H382" s="26"/>
      <c r="I382" s="26"/>
      <c r="J382" s="26"/>
      <c r="K382" s="26">
        <f t="shared" si="11"/>
        <v>0</v>
      </c>
    </row>
    <row r="383" spans="1:11" ht="120" hidden="1">
      <c r="A383" s="20">
        <v>3714</v>
      </c>
      <c r="B383" s="36" t="s">
        <v>24</v>
      </c>
      <c r="C383" s="23" t="s">
        <v>532</v>
      </c>
      <c r="D383" s="23" t="s">
        <v>533</v>
      </c>
      <c r="E383" s="61">
        <v>184000</v>
      </c>
      <c r="F383" s="21"/>
      <c r="G383" s="25">
        <f t="shared" si="10"/>
        <v>0</v>
      </c>
      <c r="H383" s="26"/>
      <c r="I383" s="26"/>
      <c r="J383" s="26"/>
      <c r="K383" s="26">
        <f t="shared" si="11"/>
        <v>0</v>
      </c>
    </row>
    <row r="384" spans="1:11" ht="60" hidden="1">
      <c r="A384" s="20">
        <v>3715</v>
      </c>
      <c r="B384" s="36" t="s">
        <v>24</v>
      </c>
      <c r="C384" s="23" t="s">
        <v>534</v>
      </c>
      <c r="D384" s="23" t="s">
        <v>535</v>
      </c>
      <c r="E384" s="61">
        <v>38000</v>
      </c>
      <c r="F384" s="21"/>
      <c r="G384" s="25">
        <f t="shared" si="10"/>
        <v>0</v>
      </c>
      <c r="H384" s="26"/>
      <c r="I384" s="26"/>
      <c r="J384" s="26"/>
      <c r="K384" s="26">
        <f t="shared" si="11"/>
        <v>0</v>
      </c>
    </row>
    <row r="385" spans="1:11" ht="120" hidden="1">
      <c r="A385" s="20">
        <v>3716</v>
      </c>
      <c r="B385" s="36" t="s">
        <v>24</v>
      </c>
      <c r="C385" s="23" t="s">
        <v>536</v>
      </c>
      <c r="D385" s="23" t="s">
        <v>4247</v>
      </c>
      <c r="E385" s="61">
        <v>22000</v>
      </c>
      <c r="F385" s="21"/>
      <c r="G385" s="25">
        <f t="shared" si="10"/>
        <v>0</v>
      </c>
      <c r="H385" s="26"/>
      <c r="I385" s="26"/>
      <c r="J385" s="26"/>
      <c r="K385" s="26">
        <f t="shared" si="11"/>
        <v>0</v>
      </c>
    </row>
    <row r="386" spans="1:11" ht="60" hidden="1">
      <c r="A386" s="20">
        <v>3717</v>
      </c>
      <c r="B386" s="36" t="s">
        <v>24</v>
      </c>
      <c r="C386" s="23" t="s">
        <v>537</v>
      </c>
      <c r="D386" s="23" t="s">
        <v>538</v>
      </c>
      <c r="E386" s="61">
        <v>24000</v>
      </c>
      <c r="F386" s="21"/>
      <c r="G386" s="25">
        <f t="shared" si="10"/>
        <v>0</v>
      </c>
      <c r="H386" s="26"/>
      <c r="I386" s="26"/>
      <c r="J386" s="26"/>
      <c r="K386" s="26">
        <f t="shared" si="11"/>
        <v>0</v>
      </c>
    </row>
    <row r="387" spans="1:11" ht="24" hidden="1">
      <c r="A387" s="20">
        <v>3718</v>
      </c>
      <c r="B387" s="36" t="s">
        <v>24</v>
      </c>
      <c r="C387" s="23" t="s">
        <v>539</v>
      </c>
      <c r="D387" s="23" t="s">
        <v>540</v>
      </c>
      <c r="E387" s="61">
        <v>90000</v>
      </c>
      <c r="F387" s="21"/>
      <c r="G387" s="25">
        <f t="shared" si="10"/>
        <v>0</v>
      </c>
      <c r="H387" s="26"/>
      <c r="I387" s="26"/>
      <c r="J387" s="26"/>
      <c r="K387" s="26">
        <f t="shared" si="11"/>
        <v>0</v>
      </c>
    </row>
    <row r="388" spans="1:11" ht="24" hidden="1">
      <c r="A388" s="20">
        <v>3719</v>
      </c>
      <c r="B388" s="31" t="s">
        <v>60</v>
      </c>
      <c r="C388" s="63" t="s">
        <v>541</v>
      </c>
      <c r="D388" s="33"/>
      <c r="E388" s="30"/>
      <c r="F388" s="21">
        <v>9.9999999999999995E-7</v>
      </c>
      <c r="G388" s="25">
        <f t="shared" si="10"/>
        <v>0</v>
      </c>
      <c r="H388" s="26"/>
      <c r="I388" s="26"/>
      <c r="J388" s="26"/>
      <c r="K388" s="26">
        <f t="shared" si="11"/>
        <v>0</v>
      </c>
    </row>
    <row r="389" spans="1:11" ht="300" hidden="1">
      <c r="A389" s="20">
        <v>3720</v>
      </c>
      <c r="B389" s="31" t="s">
        <v>24</v>
      </c>
      <c r="C389" s="39" t="s">
        <v>542</v>
      </c>
      <c r="D389" s="33" t="s">
        <v>543</v>
      </c>
      <c r="E389" s="30">
        <v>1460</v>
      </c>
      <c r="F389" s="21"/>
      <c r="G389" s="25">
        <f t="shared" si="10"/>
        <v>0</v>
      </c>
      <c r="H389" s="26"/>
      <c r="I389" s="26"/>
      <c r="J389" s="26"/>
      <c r="K389" s="26">
        <f t="shared" si="11"/>
        <v>0</v>
      </c>
    </row>
    <row r="390" spans="1:11" ht="409.5" hidden="1">
      <c r="A390" s="20">
        <v>3721</v>
      </c>
      <c r="B390" s="31" t="s">
        <v>24</v>
      </c>
      <c r="C390" s="39" t="s">
        <v>544</v>
      </c>
      <c r="D390" s="33" t="s">
        <v>545</v>
      </c>
      <c r="E390" s="30">
        <v>1780</v>
      </c>
      <c r="F390" s="21"/>
      <c r="G390" s="25">
        <f t="shared" si="10"/>
        <v>0</v>
      </c>
      <c r="H390" s="26"/>
      <c r="I390" s="26"/>
      <c r="J390" s="26"/>
      <c r="K390" s="26">
        <f t="shared" si="11"/>
        <v>0</v>
      </c>
    </row>
    <row r="391" spans="1:11" ht="228" hidden="1">
      <c r="A391" s="20">
        <v>3722</v>
      </c>
      <c r="B391" s="31" t="s">
        <v>24</v>
      </c>
      <c r="C391" s="39" t="s">
        <v>546</v>
      </c>
      <c r="D391" s="33" t="s">
        <v>547</v>
      </c>
      <c r="E391" s="30">
        <v>1760</v>
      </c>
      <c r="F391" s="21"/>
      <c r="G391" s="25">
        <f t="shared" si="10"/>
        <v>0</v>
      </c>
      <c r="H391" s="26"/>
      <c r="I391" s="26"/>
      <c r="J391" s="26"/>
      <c r="K391" s="26">
        <f t="shared" si="11"/>
        <v>0</v>
      </c>
    </row>
    <row r="392" spans="1:11" ht="64.5" customHeight="1">
      <c r="A392" s="20">
        <v>3723</v>
      </c>
      <c r="B392" s="31" t="s">
        <v>24</v>
      </c>
      <c r="C392" s="39" t="s">
        <v>548</v>
      </c>
      <c r="D392" s="33" t="s">
        <v>549</v>
      </c>
      <c r="E392" s="30">
        <v>1800</v>
      </c>
      <c r="F392" s="21">
        <v>8</v>
      </c>
      <c r="G392" s="25">
        <f t="shared" si="10"/>
        <v>14400</v>
      </c>
      <c r="H392" s="26">
        <v>0</v>
      </c>
      <c r="I392" s="26">
        <v>0</v>
      </c>
      <c r="J392" s="26">
        <v>8</v>
      </c>
      <c r="K392" s="26">
        <f t="shared" si="11"/>
        <v>14400</v>
      </c>
    </row>
    <row r="393" spans="1:11" ht="396" hidden="1">
      <c r="A393" s="20">
        <v>3724</v>
      </c>
      <c r="B393" s="31" t="s">
        <v>24</v>
      </c>
      <c r="C393" s="38" t="s">
        <v>550</v>
      </c>
      <c r="D393" s="33" t="s">
        <v>551</v>
      </c>
      <c r="E393" s="30">
        <v>1800</v>
      </c>
      <c r="F393" s="21"/>
      <c r="G393" s="25">
        <f t="shared" si="10"/>
        <v>0</v>
      </c>
      <c r="H393" s="26"/>
      <c r="I393" s="26"/>
      <c r="J393" s="26"/>
      <c r="K393" s="26">
        <f t="shared" si="11"/>
        <v>0</v>
      </c>
    </row>
    <row r="394" spans="1:11" ht="228" hidden="1">
      <c r="A394" s="20">
        <v>3725</v>
      </c>
      <c r="B394" s="31" t="s">
        <v>24</v>
      </c>
      <c r="C394" s="39" t="s">
        <v>552</v>
      </c>
      <c r="D394" s="33" t="s">
        <v>553</v>
      </c>
      <c r="E394" s="30">
        <v>1410</v>
      </c>
      <c r="F394" s="21"/>
      <c r="G394" s="25">
        <f t="shared" si="10"/>
        <v>0</v>
      </c>
      <c r="H394" s="26"/>
      <c r="I394" s="26"/>
      <c r="J394" s="26"/>
      <c r="K394" s="26">
        <f t="shared" si="11"/>
        <v>0</v>
      </c>
    </row>
    <row r="395" spans="1:11" ht="409.5" hidden="1">
      <c r="A395" s="20">
        <v>3726</v>
      </c>
      <c r="B395" s="31" t="s">
        <v>24</v>
      </c>
      <c r="C395" s="39" t="s">
        <v>554</v>
      </c>
      <c r="D395" s="33" t="s">
        <v>555</v>
      </c>
      <c r="E395" s="30">
        <v>1960</v>
      </c>
      <c r="F395" s="21"/>
      <c r="G395" s="25">
        <f t="shared" si="10"/>
        <v>0</v>
      </c>
      <c r="H395" s="26"/>
      <c r="I395" s="26"/>
      <c r="J395" s="26"/>
      <c r="K395" s="26">
        <f t="shared" si="11"/>
        <v>0</v>
      </c>
    </row>
    <row r="396" spans="1:11" ht="114.75" customHeight="1">
      <c r="A396" s="20">
        <v>3727</v>
      </c>
      <c r="B396" s="31" t="s">
        <v>24</v>
      </c>
      <c r="C396" s="39" t="s">
        <v>556</v>
      </c>
      <c r="D396" s="33" t="s">
        <v>557</v>
      </c>
      <c r="E396" s="30">
        <v>2680</v>
      </c>
      <c r="F396" s="21">
        <v>50</v>
      </c>
      <c r="G396" s="25">
        <f t="shared" si="10"/>
        <v>134000</v>
      </c>
      <c r="H396" s="26">
        <v>15</v>
      </c>
      <c r="I396" s="26">
        <v>24075</v>
      </c>
      <c r="J396" s="26">
        <v>35</v>
      </c>
      <c r="K396" s="26">
        <f t="shared" si="11"/>
        <v>93800</v>
      </c>
    </row>
    <row r="397" spans="1:11" ht="409.5" hidden="1">
      <c r="A397" s="20">
        <v>3728</v>
      </c>
      <c r="B397" s="31" t="s">
        <v>24</v>
      </c>
      <c r="C397" s="39" t="s">
        <v>558</v>
      </c>
      <c r="D397" s="33" t="s">
        <v>559</v>
      </c>
      <c r="E397" s="30">
        <v>2800</v>
      </c>
      <c r="F397" s="21"/>
      <c r="G397" s="25">
        <f t="shared" si="10"/>
        <v>0</v>
      </c>
      <c r="H397" s="26"/>
      <c r="I397" s="26"/>
      <c r="J397" s="26"/>
      <c r="K397" s="26">
        <f t="shared" si="11"/>
        <v>0</v>
      </c>
    </row>
    <row r="398" spans="1:11" ht="409.5" hidden="1">
      <c r="A398" s="20">
        <v>3729</v>
      </c>
      <c r="B398" s="31" t="s">
        <v>24</v>
      </c>
      <c r="C398" s="39" t="s">
        <v>560</v>
      </c>
      <c r="D398" s="33" t="s">
        <v>561</v>
      </c>
      <c r="E398" s="30">
        <v>3130</v>
      </c>
      <c r="F398" s="21"/>
      <c r="G398" s="25">
        <f t="shared" si="10"/>
        <v>0</v>
      </c>
      <c r="H398" s="26"/>
      <c r="I398" s="26"/>
      <c r="J398" s="26"/>
      <c r="K398" s="26">
        <f t="shared" si="11"/>
        <v>0</v>
      </c>
    </row>
    <row r="399" spans="1:11" ht="409.5" hidden="1">
      <c r="A399" s="20">
        <v>3730</v>
      </c>
      <c r="B399" s="31" t="s">
        <v>24</v>
      </c>
      <c r="C399" s="39" t="s">
        <v>562</v>
      </c>
      <c r="D399" s="33" t="s">
        <v>563</v>
      </c>
      <c r="E399" s="30">
        <v>4260</v>
      </c>
      <c r="F399" s="21"/>
      <c r="G399" s="25">
        <f t="shared" si="10"/>
        <v>0</v>
      </c>
      <c r="H399" s="26"/>
      <c r="I399" s="26"/>
      <c r="J399" s="26"/>
      <c r="K399" s="26">
        <f t="shared" si="11"/>
        <v>0</v>
      </c>
    </row>
    <row r="400" spans="1:11" ht="81.75" customHeight="1">
      <c r="A400" s="20">
        <v>3731</v>
      </c>
      <c r="B400" s="31" t="s">
        <v>24</v>
      </c>
      <c r="C400" s="39" t="s">
        <v>564</v>
      </c>
      <c r="D400" s="33" t="s">
        <v>565</v>
      </c>
      <c r="E400" s="30">
        <v>2220</v>
      </c>
      <c r="F400" s="21">
        <v>2</v>
      </c>
      <c r="G400" s="25">
        <f t="shared" ref="G400:G463" si="12">E400*F400</f>
        <v>4440</v>
      </c>
      <c r="H400" s="26">
        <v>0</v>
      </c>
      <c r="I400" s="26">
        <v>0</v>
      </c>
      <c r="J400" s="26">
        <v>2</v>
      </c>
      <c r="K400" s="26">
        <f t="shared" ref="K400:K463" si="13">E400*J400</f>
        <v>4440</v>
      </c>
    </row>
    <row r="401" spans="1:11" ht="252" hidden="1">
      <c r="A401" s="20">
        <v>3732</v>
      </c>
      <c r="B401" s="31" t="s">
        <v>24</v>
      </c>
      <c r="C401" s="39" t="s">
        <v>566</v>
      </c>
      <c r="D401" s="33" t="s">
        <v>567</v>
      </c>
      <c r="E401" s="30">
        <v>2650</v>
      </c>
      <c r="F401" s="21"/>
      <c r="G401" s="25">
        <f t="shared" si="12"/>
        <v>0</v>
      </c>
      <c r="H401" s="26"/>
      <c r="I401" s="26"/>
      <c r="J401" s="26"/>
      <c r="K401" s="26">
        <f t="shared" si="13"/>
        <v>0</v>
      </c>
    </row>
    <row r="402" spans="1:11" ht="120" hidden="1">
      <c r="A402" s="20">
        <v>3733</v>
      </c>
      <c r="B402" s="31" t="s">
        <v>24</v>
      </c>
      <c r="C402" s="39" t="s">
        <v>568</v>
      </c>
      <c r="D402" s="33" t="s">
        <v>569</v>
      </c>
      <c r="E402" s="30">
        <v>3650</v>
      </c>
      <c r="F402" s="21"/>
      <c r="G402" s="25">
        <f t="shared" si="12"/>
        <v>0</v>
      </c>
      <c r="H402" s="26"/>
      <c r="I402" s="26"/>
      <c r="J402" s="26"/>
      <c r="K402" s="26">
        <f t="shared" si="13"/>
        <v>0</v>
      </c>
    </row>
    <row r="403" spans="1:11" ht="409.5" hidden="1">
      <c r="A403" s="20">
        <v>3734</v>
      </c>
      <c r="B403" s="31" t="s">
        <v>24</v>
      </c>
      <c r="C403" s="39" t="s">
        <v>570</v>
      </c>
      <c r="D403" s="33" t="s">
        <v>571</v>
      </c>
      <c r="E403" s="30">
        <v>3250</v>
      </c>
      <c r="F403" s="21"/>
      <c r="G403" s="25">
        <f t="shared" si="12"/>
        <v>0</v>
      </c>
      <c r="H403" s="26"/>
      <c r="I403" s="26"/>
      <c r="J403" s="26"/>
      <c r="K403" s="26">
        <f t="shared" si="13"/>
        <v>0</v>
      </c>
    </row>
    <row r="404" spans="1:11" ht="409.5" hidden="1">
      <c r="A404" s="20">
        <v>3735</v>
      </c>
      <c r="B404" s="31" t="s">
        <v>24</v>
      </c>
      <c r="C404" s="39" t="s">
        <v>572</v>
      </c>
      <c r="D404" s="33" t="s">
        <v>573</v>
      </c>
      <c r="E404" s="30">
        <v>3940</v>
      </c>
      <c r="F404" s="21">
        <v>0</v>
      </c>
      <c r="G404" s="25">
        <f t="shared" si="12"/>
        <v>0</v>
      </c>
      <c r="H404" s="26">
        <v>0</v>
      </c>
      <c r="I404" s="26">
        <v>0</v>
      </c>
      <c r="J404" s="26">
        <v>0</v>
      </c>
      <c r="K404" s="26">
        <f t="shared" si="13"/>
        <v>0</v>
      </c>
    </row>
    <row r="405" spans="1:11" ht="409.5" hidden="1">
      <c r="A405" s="20">
        <v>3736</v>
      </c>
      <c r="B405" s="31" t="s">
        <v>24</v>
      </c>
      <c r="C405" s="39" t="s">
        <v>574</v>
      </c>
      <c r="D405" s="33" t="s">
        <v>575</v>
      </c>
      <c r="E405" s="30">
        <v>4150</v>
      </c>
      <c r="F405" s="21"/>
      <c r="G405" s="25">
        <f t="shared" si="12"/>
        <v>0</v>
      </c>
      <c r="H405" s="26"/>
      <c r="I405" s="26"/>
      <c r="J405" s="26"/>
      <c r="K405" s="26">
        <f t="shared" si="13"/>
        <v>0</v>
      </c>
    </row>
    <row r="406" spans="1:11" ht="144" hidden="1">
      <c r="A406" s="20">
        <v>3737</v>
      </c>
      <c r="B406" s="31" t="s">
        <v>24</v>
      </c>
      <c r="C406" s="38" t="s">
        <v>576</v>
      </c>
      <c r="D406" s="38" t="s">
        <v>577</v>
      </c>
      <c r="E406" s="30">
        <v>4660</v>
      </c>
      <c r="F406" s="21"/>
      <c r="G406" s="25">
        <f t="shared" si="12"/>
        <v>0</v>
      </c>
      <c r="H406" s="26"/>
      <c r="I406" s="26"/>
      <c r="J406" s="26"/>
      <c r="K406" s="26">
        <f t="shared" si="13"/>
        <v>0</v>
      </c>
    </row>
    <row r="407" spans="1:11" ht="409.5" hidden="1">
      <c r="A407" s="20">
        <v>3738</v>
      </c>
      <c r="B407" s="31" t="s">
        <v>24</v>
      </c>
      <c r="C407" s="38" t="s">
        <v>578</v>
      </c>
      <c r="D407" s="33" t="s">
        <v>579</v>
      </c>
      <c r="E407" s="30">
        <v>5350</v>
      </c>
      <c r="F407" s="21"/>
      <c r="G407" s="25">
        <f t="shared" si="12"/>
        <v>0</v>
      </c>
      <c r="H407" s="26"/>
      <c r="I407" s="26"/>
      <c r="J407" s="26"/>
      <c r="K407" s="26">
        <f t="shared" si="13"/>
        <v>0</v>
      </c>
    </row>
    <row r="408" spans="1:11" ht="60" hidden="1">
      <c r="A408" s="20">
        <v>3739</v>
      </c>
      <c r="B408" s="31" t="s">
        <v>24</v>
      </c>
      <c r="C408" s="39" t="s">
        <v>580</v>
      </c>
      <c r="D408" s="39" t="s">
        <v>581</v>
      </c>
      <c r="E408" s="30">
        <v>2100</v>
      </c>
      <c r="F408" s="21"/>
      <c r="G408" s="25">
        <f t="shared" si="12"/>
        <v>0</v>
      </c>
      <c r="H408" s="26"/>
      <c r="I408" s="26"/>
      <c r="J408" s="26"/>
      <c r="K408" s="26">
        <f t="shared" si="13"/>
        <v>0</v>
      </c>
    </row>
    <row r="409" spans="1:11" ht="60" hidden="1">
      <c r="A409" s="20">
        <v>3740</v>
      </c>
      <c r="B409" s="31" t="s">
        <v>60</v>
      </c>
      <c r="C409" s="63" t="s">
        <v>582</v>
      </c>
      <c r="D409" s="33"/>
      <c r="E409" s="30"/>
      <c r="F409" s="21"/>
      <c r="G409" s="25">
        <f t="shared" si="12"/>
        <v>0</v>
      </c>
      <c r="H409" s="26"/>
      <c r="I409" s="26"/>
      <c r="J409" s="26"/>
      <c r="K409" s="26">
        <f t="shared" si="13"/>
        <v>0</v>
      </c>
    </row>
    <row r="410" spans="1:11" ht="24" hidden="1">
      <c r="A410" s="20">
        <v>3741</v>
      </c>
      <c r="B410" s="31" t="s">
        <v>24</v>
      </c>
      <c r="C410" s="39" t="s">
        <v>583</v>
      </c>
      <c r="D410" s="39" t="s">
        <v>583</v>
      </c>
      <c r="E410" s="30">
        <v>22400</v>
      </c>
      <c r="F410" s="21"/>
      <c r="G410" s="25">
        <f t="shared" si="12"/>
        <v>0</v>
      </c>
      <c r="H410" s="26"/>
      <c r="I410" s="26"/>
      <c r="J410" s="26"/>
      <c r="K410" s="26">
        <f t="shared" si="13"/>
        <v>0</v>
      </c>
    </row>
    <row r="411" spans="1:11" ht="24" hidden="1">
      <c r="A411" s="20">
        <v>3742</v>
      </c>
      <c r="B411" s="31" t="s">
        <v>24</v>
      </c>
      <c r="C411" s="39" t="s">
        <v>584</v>
      </c>
      <c r="D411" s="39" t="s">
        <v>584</v>
      </c>
      <c r="E411" s="30">
        <v>36850</v>
      </c>
      <c r="F411" s="21"/>
      <c r="G411" s="25">
        <f t="shared" si="12"/>
        <v>0</v>
      </c>
      <c r="H411" s="26"/>
      <c r="I411" s="26"/>
      <c r="J411" s="26"/>
      <c r="K411" s="26">
        <f t="shared" si="13"/>
        <v>0</v>
      </c>
    </row>
    <row r="412" spans="1:11" ht="24" hidden="1">
      <c r="A412" s="20">
        <v>3743</v>
      </c>
      <c r="B412" s="31" t="s">
        <v>24</v>
      </c>
      <c r="C412" s="39" t="s">
        <v>585</v>
      </c>
      <c r="D412" s="39" t="s">
        <v>585</v>
      </c>
      <c r="E412" s="30">
        <v>14940</v>
      </c>
      <c r="F412" s="21"/>
      <c r="G412" s="25">
        <f t="shared" si="12"/>
        <v>0</v>
      </c>
      <c r="H412" s="26"/>
      <c r="I412" s="26"/>
      <c r="J412" s="26"/>
      <c r="K412" s="26">
        <f t="shared" si="13"/>
        <v>0</v>
      </c>
    </row>
    <row r="413" spans="1:11" ht="24" hidden="1">
      <c r="A413" s="20">
        <v>3744</v>
      </c>
      <c r="B413" s="31" t="s">
        <v>24</v>
      </c>
      <c r="C413" s="39" t="s">
        <v>586</v>
      </c>
      <c r="D413" s="39" t="s">
        <v>586</v>
      </c>
      <c r="E413" s="30">
        <v>29850</v>
      </c>
      <c r="F413" s="21"/>
      <c r="G413" s="25">
        <f t="shared" si="12"/>
        <v>0</v>
      </c>
      <c r="H413" s="26"/>
      <c r="I413" s="26"/>
      <c r="J413" s="26"/>
      <c r="K413" s="26">
        <f t="shared" si="13"/>
        <v>0</v>
      </c>
    </row>
    <row r="414" spans="1:11" ht="24" hidden="1">
      <c r="A414" s="20">
        <v>3745</v>
      </c>
      <c r="B414" s="31" t="s">
        <v>24</v>
      </c>
      <c r="C414" s="39" t="s">
        <v>587</v>
      </c>
      <c r="D414" s="39" t="s">
        <v>587</v>
      </c>
      <c r="E414" s="30">
        <v>26800</v>
      </c>
      <c r="F414" s="21"/>
      <c r="G414" s="25">
        <f t="shared" si="12"/>
        <v>0</v>
      </c>
      <c r="H414" s="26"/>
      <c r="I414" s="26"/>
      <c r="J414" s="26"/>
      <c r="K414" s="26">
        <f t="shared" si="13"/>
        <v>0</v>
      </c>
    </row>
    <row r="415" spans="1:11" ht="24" hidden="1">
      <c r="A415" s="20">
        <v>3746</v>
      </c>
      <c r="B415" s="31" t="s">
        <v>24</v>
      </c>
      <c r="C415" s="39" t="s">
        <v>588</v>
      </c>
      <c r="D415" s="39" t="s">
        <v>588</v>
      </c>
      <c r="E415" s="30">
        <v>25400</v>
      </c>
      <c r="F415" s="21"/>
      <c r="G415" s="25">
        <f t="shared" si="12"/>
        <v>0</v>
      </c>
      <c r="H415" s="26"/>
      <c r="I415" s="26"/>
      <c r="J415" s="26"/>
      <c r="K415" s="26">
        <f t="shared" si="13"/>
        <v>0</v>
      </c>
    </row>
    <row r="416" spans="1:11" ht="36" hidden="1">
      <c r="A416" s="20">
        <v>3747</v>
      </c>
      <c r="B416" s="31" t="s">
        <v>24</v>
      </c>
      <c r="C416" s="39" t="s">
        <v>589</v>
      </c>
      <c r="D416" s="39" t="s">
        <v>589</v>
      </c>
      <c r="E416" s="30">
        <v>14940</v>
      </c>
      <c r="F416" s="21"/>
      <c r="G416" s="25">
        <f t="shared" si="12"/>
        <v>0</v>
      </c>
      <c r="H416" s="26"/>
      <c r="I416" s="26"/>
      <c r="J416" s="26"/>
      <c r="K416" s="26">
        <f t="shared" si="13"/>
        <v>0</v>
      </c>
    </row>
    <row r="417" spans="1:11" ht="36" hidden="1">
      <c r="A417" s="20">
        <v>3748</v>
      </c>
      <c r="B417" s="31" t="s">
        <v>24</v>
      </c>
      <c r="C417" s="39" t="s">
        <v>590</v>
      </c>
      <c r="D417" s="39" t="s">
        <v>590</v>
      </c>
      <c r="E417" s="30">
        <v>29850</v>
      </c>
      <c r="F417" s="21"/>
      <c r="G417" s="25">
        <f t="shared" si="12"/>
        <v>0</v>
      </c>
      <c r="H417" s="26"/>
      <c r="I417" s="26"/>
      <c r="J417" s="26"/>
      <c r="K417" s="26">
        <f t="shared" si="13"/>
        <v>0</v>
      </c>
    </row>
    <row r="418" spans="1:11" ht="24" hidden="1">
      <c r="A418" s="20">
        <v>3749</v>
      </c>
      <c r="B418" s="31" t="s">
        <v>24</v>
      </c>
      <c r="C418" s="39" t="s">
        <v>591</v>
      </c>
      <c r="D418" s="39" t="s">
        <v>591</v>
      </c>
      <c r="E418" s="30">
        <v>29850</v>
      </c>
      <c r="F418" s="21"/>
      <c r="G418" s="25">
        <f t="shared" si="12"/>
        <v>0</v>
      </c>
      <c r="H418" s="26"/>
      <c r="I418" s="26"/>
      <c r="J418" s="26"/>
      <c r="K418" s="26">
        <f t="shared" si="13"/>
        <v>0</v>
      </c>
    </row>
    <row r="419" spans="1:11" ht="24" hidden="1">
      <c r="A419" s="20">
        <v>3750</v>
      </c>
      <c r="B419" s="31" t="s">
        <v>24</v>
      </c>
      <c r="C419" s="39" t="s">
        <v>592</v>
      </c>
      <c r="D419" s="39" t="s">
        <v>592</v>
      </c>
      <c r="E419" s="30">
        <v>29850</v>
      </c>
      <c r="F419" s="21"/>
      <c r="G419" s="25">
        <f t="shared" si="12"/>
        <v>0</v>
      </c>
      <c r="H419" s="26"/>
      <c r="I419" s="26"/>
      <c r="J419" s="26"/>
      <c r="K419" s="26">
        <f t="shared" si="13"/>
        <v>0</v>
      </c>
    </row>
    <row r="420" spans="1:11" ht="24" hidden="1">
      <c r="A420" s="20">
        <v>3751</v>
      </c>
      <c r="B420" s="36" t="s">
        <v>24</v>
      </c>
      <c r="C420" s="38" t="s">
        <v>593</v>
      </c>
      <c r="D420" s="38" t="s">
        <v>593</v>
      </c>
      <c r="E420" s="30">
        <v>17900</v>
      </c>
      <c r="F420" s="21"/>
      <c r="G420" s="25">
        <f t="shared" si="12"/>
        <v>0</v>
      </c>
      <c r="H420" s="26"/>
      <c r="I420" s="26"/>
      <c r="J420" s="26"/>
      <c r="K420" s="26">
        <f t="shared" si="13"/>
        <v>0</v>
      </c>
    </row>
    <row r="421" spans="1:11" ht="48" hidden="1">
      <c r="A421" s="20">
        <v>3752</v>
      </c>
      <c r="B421" s="36" t="s">
        <v>24</v>
      </c>
      <c r="C421" s="38" t="s">
        <v>594</v>
      </c>
      <c r="D421" s="38" t="s">
        <v>594</v>
      </c>
      <c r="E421" s="30">
        <v>25400</v>
      </c>
      <c r="F421" s="21"/>
      <c r="G421" s="25">
        <f t="shared" si="12"/>
        <v>0</v>
      </c>
      <c r="H421" s="26"/>
      <c r="I421" s="26"/>
      <c r="J421" s="26"/>
      <c r="K421" s="26">
        <f t="shared" si="13"/>
        <v>0</v>
      </c>
    </row>
    <row r="422" spans="1:11" ht="36" hidden="1">
      <c r="A422" s="20">
        <v>3753</v>
      </c>
      <c r="B422" s="36" t="s">
        <v>24</v>
      </c>
      <c r="C422" s="38" t="s">
        <v>595</v>
      </c>
      <c r="D422" s="38" t="s">
        <v>595</v>
      </c>
      <c r="E422" s="30">
        <v>18700</v>
      </c>
      <c r="F422" s="21"/>
      <c r="G422" s="25">
        <f t="shared" si="12"/>
        <v>0</v>
      </c>
      <c r="H422" s="26"/>
      <c r="I422" s="26"/>
      <c r="J422" s="26"/>
      <c r="K422" s="26">
        <f t="shared" si="13"/>
        <v>0</v>
      </c>
    </row>
    <row r="423" spans="1:11" ht="36" hidden="1">
      <c r="A423" s="20">
        <v>3754</v>
      </c>
      <c r="B423" s="36" t="s">
        <v>24</v>
      </c>
      <c r="C423" s="38" t="s">
        <v>596</v>
      </c>
      <c r="D423" s="38" t="s">
        <v>596</v>
      </c>
      <c r="E423" s="30">
        <v>20200</v>
      </c>
      <c r="F423" s="21"/>
      <c r="G423" s="25">
        <f t="shared" si="12"/>
        <v>0</v>
      </c>
      <c r="H423" s="26"/>
      <c r="I423" s="26"/>
      <c r="J423" s="26"/>
      <c r="K423" s="26">
        <f t="shared" si="13"/>
        <v>0</v>
      </c>
    </row>
    <row r="424" spans="1:11" ht="36" hidden="1">
      <c r="A424" s="20">
        <v>3755</v>
      </c>
      <c r="B424" s="36" t="s">
        <v>24</v>
      </c>
      <c r="C424" s="38" t="s">
        <v>597</v>
      </c>
      <c r="D424" s="38" t="s">
        <v>597</v>
      </c>
      <c r="E424" s="30">
        <v>29850</v>
      </c>
      <c r="F424" s="21"/>
      <c r="G424" s="25">
        <f t="shared" si="12"/>
        <v>0</v>
      </c>
      <c r="H424" s="26"/>
      <c r="I424" s="26"/>
      <c r="J424" s="26"/>
      <c r="K424" s="26">
        <f t="shared" si="13"/>
        <v>0</v>
      </c>
    </row>
    <row r="425" spans="1:11" ht="36" hidden="1">
      <c r="A425" s="20">
        <v>3756</v>
      </c>
      <c r="B425" s="36" t="s">
        <v>24</v>
      </c>
      <c r="C425" s="38" t="s">
        <v>598</v>
      </c>
      <c r="D425" s="38" t="s">
        <v>598</v>
      </c>
      <c r="E425" s="30">
        <v>25350</v>
      </c>
      <c r="F425" s="21"/>
      <c r="G425" s="25">
        <f t="shared" si="12"/>
        <v>0</v>
      </c>
      <c r="H425" s="26"/>
      <c r="I425" s="26"/>
      <c r="J425" s="26"/>
      <c r="K425" s="26">
        <f t="shared" si="13"/>
        <v>0</v>
      </c>
    </row>
    <row r="426" spans="1:11" ht="48" hidden="1">
      <c r="A426" s="20">
        <v>3757</v>
      </c>
      <c r="B426" s="36" t="s">
        <v>24</v>
      </c>
      <c r="C426" s="38" t="s">
        <v>599</v>
      </c>
      <c r="D426" s="38" t="s">
        <v>599</v>
      </c>
      <c r="E426" s="30">
        <v>118000</v>
      </c>
      <c r="F426" s="21"/>
      <c r="G426" s="25">
        <f t="shared" si="12"/>
        <v>0</v>
      </c>
      <c r="H426" s="26"/>
      <c r="I426" s="26"/>
      <c r="J426" s="26"/>
      <c r="K426" s="26">
        <f t="shared" si="13"/>
        <v>0</v>
      </c>
    </row>
    <row r="427" spans="1:11" ht="36" hidden="1">
      <c r="A427" s="20">
        <v>3758</v>
      </c>
      <c r="B427" s="36" t="s">
        <v>24</v>
      </c>
      <c r="C427" s="38" t="s">
        <v>600</v>
      </c>
      <c r="D427" s="38" t="s">
        <v>601</v>
      </c>
      <c r="E427" s="30">
        <v>28290</v>
      </c>
      <c r="F427" s="21"/>
      <c r="G427" s="25">
        <f t="shared" si="12"/>
        <v>0</v>
      </c>
      <c r="H427" s="26"/>
      <c r="I427" s="26"/>
      <c r="J427" s="26"/>
      <c r="K427" s="26">
        <f t="shared" si="13"/>
        <v>0</v>
      </c>
    </row>
    <row r="428" spans="1:11" ht="48" hidden="1">
      <c r="A428" s="20">
        <v>3759</v>
      </c>
      <c r="B428" s="36" t="s">
        <v>24</v>
      </c>
      <c r="C428" s="38" t="s">
        <v>602</v>
      </c>
      <c r="D428" s="38" t="s">
        <v>602</v>
      </c>
      <c r="E428" s="30">
        <v>10600</v>
      </c>
      <c r="F428" s="21"/>
      <c r="G428" s="25">
        <f t="shared" si="12"/>
        <v>0</v>
      </c>
      <c r="H428" s="26"/>
      <c r="I428" s="26"/>
      <c r="J428" s="26"/>
      <c r="K428" s="26">
        <f t="shared" si="13"/>
        <v>0</v>
      </c>
    </row>
    <row r="429" spans="1:11" ht="36" hidden="1">
      <c r="A429" s="20">
        <v>3760</v>
      </c>
      <c r="B429" s="36" t="s">
        <v>24</v>
      </c>
      <c r="C429" s="38" t="s">
        <v>603</v>
      </c>
      <c r="D429" s="38" t="s">
        <v>604</v>
      </c>
      <c r="E429" s="30">
        <v>146000</v>
      </c>
      <c r="F429" s="21"/>
      <c r="G429" s="25">
        <f t="shared" si="12"/>
        <v>0</v>
      </c>
      <c r="H429" s="26"/>
      <c r="I429" s="26"/>
      <c r="J429" s="26"/>
      <c r="K429" s="26">
        <f t="shared" si="13"/>
        <v>0</v>
      </c>
    </row>
    <row r="430" spans="1:11" ht="60" hidden="1">
      <c r="A430" s="20">
        <v>3761</v>
      </c>
      <c r="B430" s="36" t="s">
        <v>24</v>
      </c>
      <c r="C430" s="38" t="s">
        <v>605</v>
      </c>
      <c r="D430" s="38" t="s">
        <v>606</v>
      </c>
      <c r="E430" s="30">
        <v>104800</v>
      </c>
      <c r="F430" s="21"/>
      <c r="G430" s="25">
        <f t="shared" si="12"/>
        <v>0</v>
      </c>
      <c r="H430" s="26"/>
      <c r="I430" s="26"/>
      <c r="J430" s="26"/>
      <c r="K430" s="26">
        <f t="shared" si="13"/>
        <v>0</v>
      </c>
    </row>
    <row r="431" spans="1:11" ht="24" hidden="1">
      <c r="A431" s="20">
        <v>3762</v>
      </c>
      <c r="B431" s="36" t="s">
        <v>24</v>
      </c>
      <c r="C431" s="38" t="s">
        <v>607</v>
      </c>
      <c r="D431" s="38" t="s">
        <v>607</v>
      </c>
      <c r="E431" s="30">
        <v>29800</v>
      </c>
      <c r="F431" s="21"/>
      <c r="G431" s="25">
        <f t="shared" si="12"/>
        <v>0</v>
      </c>
      <c r="H431" s="26"/>
      <c r="I431" s="26"/>
      <c r="J431" s="26"/>
      <c r="K431" s="26">
        <f t="shared" si="13"/>
        <v>0</v>
      </c>
    </row>
    <row r="432" spans="1:11" ht="24" hidden="1">
      <c r="A432" s="20">
        <v>3763</v>
      </c>
      <c r="B432" s="36" t="s">
        <v>24</v>
      </c>
      <c r="C432" s="29" t="s">
        <v>608</v>
      </c>
      <c r="D432" s="29" t="s">
        <v>608</v>
      </c>
      <c r="E432" s="30">
        <v>26000</v>
      </c>
      <c r="F432" s="21"/>
      <c r="G432" s="25">
        <f t="shared" si="12"/>
        <v>0</v>
      </c>
      <c r="H432" s="26"/>
      <c r="I432" s="26"/>
      <c r="J432" s="26"/>
      <c r="K432" s="26">
        <f t="shared" si="13"/>
        <v>0</v>
      </c>
    </row>
    <row r="433" spans="1:11" ht="36" hidden="1">
      <c r="A433" s="20">
        <v>3764</v>
      </c>
      <c r="B433" s="36" t="s">
        <v>24</v>
      </c>
      <c r="C433" s="29" t="s">
        <v>609</v>
      </c>
      <c r="D433" s="29" t="s">
        <v>610</v>
      </c>
      <c r="E433" s="30">
        <v>1890</v>
      </c>
      <c r="F433" s="21"/>
      <c r="G433" s="25">
        <f t="shared" si="12"/>
        <v>0</v>
      </c>
      <c r="H433" s="26"/>
      <c r="I433" s="26"/>
      <c r="J433" s="26"/>
      <c r="K433" s="26">
        <f t="shared" si="13"/>
        <v>0</v>
      </c>
    </row>
    <row r="434" spans="1:11" ht="48" hidden="1">
      <c r="A434" s="20">
        <v>3765</v>
      </c>
      <c r="B434" s="31" t="s">
        <v>60</v>
      </c>
      <c r="C434" s="39" t="s">
        <v>611</v>
      </c>
      <c r="D434" s="33"/>
      <c r="E434" s="30"/>
      <c r="F434" s="21"/>
      <c r="G434" s="25">
        <f t="shared" si="12"/>
        <v>0</v>
      </c>
      <c r="H434" s="26"/>
      <c r="I434" s="26"/>
      <c r="J434" s="26"/>
      <c r="K434" s="26">
        <f t="shared" si="13"/>
        <v>0</v>
      </c>
    </row>
    <row r="435" spans="1:11" ht="48" hidden="1">
      <c r="A435" s="20">
        <v>3766</v>
      </c>
      <c r="B435" s="31"/>
      <c r="C435" s="28" t="s">
        <v>612</v>
      </c>
      <c r="D435" s="33"/>
      <c r="E435" s="30"/>
      <c r="F435" s="21"/>
      <c r="G435" s="25">
        <f t="shared" si="12"/>
        <v>0</v>
      </c>
      <c r="H435" s="26"/>
      <c r="I435" s="26"/>
      <c r="J435" s="26"/>
      <c r="K435" s="26">
        <f t="shared" si="13"/>
        <v>0</v>
      </c>
    </row>
    <row r="436" spans="1:11" ht="54.75" customHeight="1">
      <c r="A436" s="20">
        <v>3767</v>
      </c>
      <c r="B436" s="31"/>
      <c r="C436" s="64" t="s">
        <v>613</v>
      </c>
      <c r="D436" s="65">
        <v>10</v>
      </c>
      <c r="E436" s="61">
        <v>326170</v>
      </c>
      <c r="F436" s="21">
        <v>1</v>
      </c>
      <c r="G436" s="25">
        <f t="shared" si="12"/>
        <v>326170</v>
      </c>
      <c r="H436" s="26"/>
      <c r="I436" s="26"/>
      <c r="J436" s="26">
        <v>1</v>
      </c>
      <c r="K436" s="26">
        <f t="shared" si="13"/>
        <v>326170</v>
      </c>
    </row>
    <row r="437" spans="1:11" ht="72" hidden="1">
      <c r="A437" s="20">
        <v>3768</v>
      </c>
      <c r="B437" s="66"/>
      <c r="C437" s="64" t="s">
        <v>614</v>
      </c>
      <c r="D437" s="65">
        <v>12</v>
      </c>
      <c r="E437" s="61">
        <v>994289</v>
      </c>
      <c r="F437" s="21"/>
      <c r="G437" s="25">
        <f t="shared" si="12"/>
        <v>0</v>
      </c>
      <c r="H437" s="26"/>
      <c r="I437" s="26"/>
      <c r="J437" s="26"/>
      <c r="K437" s="26">
        <f t="shared" si="13"/>
        <v>0</v>
      </c>
    </row>
    <row r="438" spans="1:11" ht="72" hidden="1">
      <c r="A438" s="20">
        <v>3769</v>
      </c>
      <c r="B438" s="66"/>
      <c r="C438" s="64" t="s">
        <v>615</v>
      </c>
      <c r="D438" s="65">
        <v>3</v>
      </c>
      <c r="E438" s="61">
        <v>193719</v>
      </c>
      <c r="F438" s="21"/>
      <c r="G438" s="25">
        <f t="shared" si="12"/>
        <v>0</v>
      </c>
      <c r="H438" s="26"/>
      <c r="I438" s="26"/>
      <c r="J438" s="26"/>
      <c r="K438" s="26">
        <f t="shared" si="13"/>
        <v>0</v>
      </c>
    </row>
    <row r="439" spans="1:11" ht="72" hidden="1">
      <c r="A439" s="20">
        <v>3770</v>
      </c>
      <c r="B439" s="66"/>
      <c r="C439" s="64" t="s">
        <v>616</v>
      </c>
      <c r="D439" s="65">
        <v>1</v>
      </c>
      <c r="E439" s="61">
        <v>193719</v>
      </c>
      <c r="F439" s="21"/>
      <c r="G439" s="25">
        <f t="shared" si="12"/>
        <v>0</v>
      </c>
      <c r="H439" s="26"/>
      <c r="I439" s="26"/>
      <c r="J439" s="26"/>
      <c r="K439" s="26">
        <f t="shared" si="13"/>
        <v>0</v>
      </c>
    </row>
    <row r="440" spans="1:11" ht="36" hidden="1">
      <c r="A440" s="20">
        <v>3771</v>
      </c>
      <c r="B440" s="31"/>
      <c r="C440" s="67" t="s">
        <v>617</v>
      </c>
      <c r="D440" s="33"/>
      <c r="E440" s="30"/>
      <c r="F440" s="21"/>
      <c r="G440" s="25">
        <f t="shared" si="12"/>
        <v>0</v>
      </c>
      <c r="H440" s="26"/>
      <c r="I440" s="26"/>
      <c r="J440" s="26"/>
      <c r="K440" s="26">
        <f t="shared" si="13"/>
        <v>0</v>
      </c>
    </row>
    <row r="441" spans="1:11" ht="409.5" hidden="1">
      <c r="A441" s="20">
        <v>3772</v>
      </c>
      <c r="B441" s="31" t="s">
        <v>84</v>
      </c>
      <c r="C441" s="38" t="s">
        <v>618</v>
      </c>
      <c r="D441" s="33" t="s">
        <v>619</v>
      </c>
      <c r="E441" s="30">
        <v>657052</v>
      </c>
      <c r="F441" s="21"/>
      <c r="G441" s="25">
        <f t="shared" si="12"/>
        <v>0</v>
      </c>
      <c r="H441" s="26"/>
      <c r="I441" s="26"/>
      <c r="J441" s="26"/>
      <c r="K441" s="26">
        <f t="shared" si="13"/>
        <v>0</v>
      </c>
    </row>
    <row r="442" spans="1:11" ht="60" hidden="1">
      <c r="A442" s="20">
        <v>3773</v>
      </c>
      <c r="B442" s="31" t="s">
        <v>84</v>
      </c>
      <c r="C442" s="38" t="s">
        <v>620</v>
      </c>
      <c r="D442" s="33" t="s">
        <v>621</v>
      </c>
      <c r="E442" s="44">
        <v>241000</v>
      </c>
      <c r="F442" s="21"/>
      <c r="G442" s="25">
        <f t="shared" si="12"/>
        <v>0</v>
      </c>
      <c r="H442" s="26"/>
      <c r="I442" s="26"/>
      <c r="J442" s="26"/>
      <c r="K442" s="26">
        <f t="shared" si="13"/>
        <v>0</v>
      </c>
    </row>
    <row r="443" spans="1:11" ht="48" hidden="1">
      <c r="A443" s="20">
        <v>3774</v>
      </c>
      <c r="B443" s="31" t="s">
        <v>84</v>
      </c>
      <c r="C443" s="38" t="s">
        <v>622</v>
      </c>
      <c r="D443" s="33" t="s">
        <v>623</v>
      </c>
      <c r="E443" s="44">
        <v>241000</v>
      </c>
      <c r="F443" s="21">
        <v>0</v>
      </c>
      <c r="G443" s="25">
        <f t="shared" si="12"/>
        <v>0</v>
      </c>
      <c r="H443" s="26">
        <v>0</v>
      </c>
      <c r="I443" s="26">
        <v>0</v>
      </c>
      <c r="J443" s="26">
        <v>0</v>
      </c>
      <c r="K443" s="26">
        <f t="shared" si="13"/>
        <v>0</v>
      </c>
    </row>
    <row r="444" spans="1:11" ht="96" hidden="1">
      <c r="A444" s="20">
        <v>3775</v>
      </c>
      <c r="B444" s="31" t="s">
        <v>84</v>
      </c>
      <c r="C444" s="38" t="s">
        <v>624</v>
      </c>
      <c r="D444" s="33" t="s">
        <v>625</v>
      </c>
      <c r="E444" s="44">
        <v>241000</v>
      </c>
      <c r="F444" s="21">
        <v>0</v>
      </c>
      <c r="G444" s="25">
        <f t="shared" si="12"/>
        <v>0</v>
      </c>
      <c r="H444" s="26"/>
      <c r="I444" s="26"/>
      <c r="J444" s="26">
        <v>0</v>
      </c>
      <c r="K444" s="26">
        <f t="shared" si="13"/>
        <v>0</v>
      </c>
    </row>
    <row r="445" spans="1:11" ht="156" hidden="1">
      <c r="A445" s="20">
        <v>3776</v>
      </c>
      <c r="B445" s="31" t="s">
        <v>84</v>
      </c>
      <c r="C445" s="38" t="s">
        <v>626</v>
      </c>
      <c r="D445" s="33" t="s">
        <v>627</v>
      </c>
      <c r="E445" s="44">
        <v>241000</v>
      </c>
      <c r="F445" s="21">
        <v>0</v>
      </c>
      <c r="G445" s="25">
        <f t="shared" si="12"/>
        <v>0</v>
      </c>
      <c r="H445" s="26">
        <v>0</v>
      </c>
      <c r="I445" s="26">
        <v>0</v>
      </c>
      <c r="J445" s="26">
        <v>0</v>
      </c>
      <c r="K445" s="26">
        <f t="shared" si="13"/>
        <v>0</v>
      </c>
    </row>
    <row r="446" spans="1:11" ht="48">
      <c r="A446" s="20">
        <v>3777</v>
      </c>
      <c r="B446" s="31" t="s">
        <v>84</v>
      </c>
      <c r="C446" s="38" t="s">
        <v>628</v>
      </c>
      <c r="D446" s="33" t="s">
        <v>629</v>
      </c>
      <c r="E446" s="44">
        <v>93750</v>
      </c>
      <c r="F446" s="21">
        <v>1</v>
      </c>
      <c r="G446" s="25">
        <f t="shared" si="12"/>
        <v>93750</v>
      </c>
      <c r="H446" s="26"/>
      <c r="I446" s="26"/>
      <c r="J446" s="26">
        <v>1</v>
      </c>
      <c r="K446" s="26">
        <f t="shared" si="13"/>
        <v>93750</v>
      </c>
    </row>
    <row r="447" spans="1:11" ht="409.5" hidden="1">
      <c r="A447" s="20">
        <v>3778</v>
      </c>
      <c r="B447" s="31" t="s">
        <v>84</v>
      </c>
      <c r="C447" s="38" t="s">
        <v>630</v>
      </c>
      <c r="D447" s="33" t="s">
        <v>631</v>
      </c>
      <c r="E447" s="44">
        <v>93750</v>
      </c>
      <c r="F447" s="21"/>
      <c r="G447" s="25">
        <f t="shared" si="12"/>
        <v>0</v>
      </c>
      <c r="H447" s="26"/>
      <c r="I447" s="26"/>
      <c r="J447" s="26"/>
      <c r="K447" s="26">
        <f t="shared" si="13"/>
        <v>0</v>
      </c>
    </row>
    <row r="448" spans="1:11" ht="409.5" hidden="1">
      <c r="A448" s="20">
        <v>3779</v>
      </c>
      <c r="B448" s="31" t="s">
        <v>84</v>
      </c>
      <c r="C448" s="38" t="s">
        <v>632</v>
      </c>
      <c r="D448" s="68" t="s">
        <v>633</v>
      </c>
      <c r="E448" s="30">
        <v>814496</v>
      </c>
      <c r="F448" s="21"/>
      <c r="G448" s="25">
        <f t="shared" si="12"/>
        <v>0</v>
      </c>
      <c r="H448" s="26"/>
      <c r="I448" s="26"/>
      <c r="J448" s="26"/>
      <c r="K448" s="26">
        <f t="shared" si="13"/>
        <v>0</v>
      </c>
    </row>
    <row r="449" spans="1:11" ht="72" hidden="1">
      <c r="A449" s="20">
        <v>3780</v>
      </c>
      <c r="B449" s="31" t="s">
        <v>84</v>
      </c>
      <c r="C449" s="38" t="s">
        <v>634</v>
      </c>
      <c r="D449" s="68"/>
      <c r="E449" s="30">
        <v>390000</v>
      </c>
      <c r="F449" s="21">
        <v>0</v>
      </c>
      <c r="G449" s="25">
        <f t="shared" si="12"/>
        <v>0</v>
      </c>
      <c r="H449" s="26"/>
      <c r="I449" s="26"/>
      <c r="J449" s="26"/>
      <c r="K449" s="26">
        <f t="shared" si="13"/>
        <v>0</v>
      </c>
    </row>
    <row r="450" spans="1:11" ht="24" hidden="1">
      <c r="A450" s="20">
        <v>3781</v>
      </c>
      <c r="B450" s="31" t="s">
        <v>84</v>
      </c>
      <c r="C450" s="38" t="s">
        <v>635</v>
      </c>
      <c r="D450" s="68" t="s">
        <v>636</v>
      </c>
      <c r="E450" s="44">
        <v>70000</v>
      </c>
      <c r="F450" s="21"/>
      <c r="G450" s="25">
        <f t="shared" si="12"/>
        <v>0</v>
      </c>
      <c r="H450" s="26"/>
      <c r="I450" s="26"/>
      <c r="J450" s="26"/>
      <c r="K450" s="26">
        <f t="shared" si="13"/>
        <v>0</v>
      </c>
    </row>
    <row r="451" spans="1:11" ht="24" hidden="1">
      <c r="A451" s="20">
        <v>3782</v>
      </c>
      <c r="B451" s="31" t="s">
        <v>84</v>
      </c>
      <c r="C451" s="38" t="s">
        <v>635</v>
      </c>
      <c r="D451" s="68" t="s">
        <v>637</v>
      </c>
      <c r="E451" s="44">
        <v>85000</v>
      </c>
      <c r="F451" s="21"/>
      <c r="G451" s="25">
        <f t="shared" si="12"/>
        <v>0</v>
      </c>
      <c r="H451" s="26"/>
      <c r="I451" s="26"/>
      <c r="J451" s="26"/>
      <c r="K451" s="26">
        <f t="shared" si="13"/>
        <v>0</v>
      </c>
    </row>
    <row r="452" spans="1:11" ht="99" customHeight="1">
      <c r="A452" s="20">
        <v>3783</v>
      </c>
      <c r="B452" s="69"/>
      <c r="C452" s="70" t="s">
        <v>638</v>
      </c>
      <c r="D452" s="70" t="s">
        <v>639</v>
      </c>
      <c r="E452" s="71">
        <v>198000</v>
      </c>
      <c r="F452" s="21">
        <v>1</v>
      </c>
      <c r="G452" s="25">
        <f t="shared" si="12"/>
        <v>198000</v>
      </c>
      <c r="H452" s="26">
        <v>1</v>
      </c>
      <c r="I452" s="26">
        <f>1*148755</f>
        <v>148755</v>
      </c>
      <c r="J452" s="26">
        <v>0</v>
      </c>
      <c r="K452" s="26">
        <f t="shared" si="13"/>
        <v>0</v>
      </c>
    </row>
    <row r="453" spans="1:11" ht="409.5" hidden="1">
      <c r="A453" s="20">
        <v>3784</v>
      </c>
      <c r="B453" s="31" t="s">
        <v>84</v>
      </c>
      <c r="C453" s="38" t="s">
        <v>640</v>
      </c>
      <c r="D453" s="68" t="s">
        <v>641</v>
      </c>
      <c r="E453" s="30">
        <v>524989</v>
      </c>
      <c r="F453" s="21"/>
      <c r="G453" s="25">
        <f t="shared" si="12"/>
        <v>0</v>
      </c>
      <c r="H453" s="26"/>
      <c r="I453" s="26"/>
      <c r="J453" s="26"/>
      <c r="K453" s="26">
        <f t="shared" si="13"/>
        <v>0</v>
      </c>
    </row>
    <row r="454" spans="1:11" ht="72" hidden="1">
      <c r="A454" s="20">
        <v>3785</v>
      </c>
      <c r="B454" s="31" t="s">
        <v>84</v>
      </c>
      <c r="C454" s="38" t="s">
        <v>642</v>
      </c>
      <c r="D454" s="33" t="s">
        <v>643</v>
      </c>
      <c r="E454" s="30">
        <v>319525</v>
      </c>
      <c r="F454" s="21"/>
      <c r="G454" s="25">
        <f t="shared" si="12"/>
        <v>0</v>
      </c>
      <c r="H454" s="26"/>
      <c r="I454" s="26"/>
      <c r="J454" s="26"/>
      <c r="K454" s="26">
        <f t="shared" si="13"/>
        <v>0</v>
      </c>
    </row>
    <row r="455" spans="1:11" ht="60" hidden="1">
      <c r="A455" s="20">
        <v>3786</v>
      </c>
      <c r="B455" s="31" t="s">
        <v>84</v>
      </c>
      <c r="C455" s="38" t="s">
        <v>644</v>
      </c>
      <c r="D455" s="33" t="s">
        <v>645</v>
      </c>
      <c r="E455" s="30">
        <v>614957</v>
      </c>
      <c r="F455" s="21"/>
      <c r="G455" s="25">
        <f t="shared" si="12"/>
        <v>0</v>
      </c>
      <c r="H455" s="26"/>
      <c r="I455" s="26"/>
      <c r="J455" s="26"/>
      <c r="K455" s="26">
        <f t="shared" si="13"/>
        <v>0</v>
      </c>
    </row>
    <row r="456" spans="1:11" ht="63" customHeight="1">
      <c r="A456" s="20">
        <v>3787</v>
      </c>
      <c r="B456" s="31" t="s">
        <v>84</v>
      </c>
      <c r="C456" s="38" t="s">
        <v>646</v>
      </c>
      <c r="D456" s="33" t="s">
        <v>647</v>
      </c>
      <c r="E456" s="30">
        <v>372722</v>
      </c>
      <c r="F456" s="21">
        <v>1</v>
      </c>
      <c r="G456" s="25">
        <f t="shared" si="12"/>
        <v>372722</v>
      </c>
      <c r="H456" s="26">
        <v>0</v>
      </c>
      <c r="I456" s="26">
        <v>0</v>
      </c>
      <c r="J456" s="26">
        <v>1</v>
      </c>
      <c r="K456" s="26">
        <f t="shared" si="13"/>
        <v>372722</v>
      </c>
    </row>
    <row r="457" spans="1:11" ht="60" hidden="1">
      <c r="A457" s="20">
        <v>3788</v>
      </c>
      <c r="B457" s="31" t="s">
        <v>84</v>
      </c>
      <c r="C457" s="38" t="s">
        <v>648</v>
      </c>
      <c r="D457" s="33" t="s">
        <v>649</v>
      </c>
      <c r="E457" s="30">
        <v>585673</v>
      </c>
      <c r="F457" s="21"/>
      <c r="G457" s="25">
        <f t="shared" si="12"/>
        <v>0</v>
      </c>
      <c r="H457" s="26"/>
      <c r="I457" s="26"/>
      <c r="J457" s="26"/>
      <c r="K457" s="26">
        <f t="shared" si="13"/>
        <v>0</v>
      </c>
    </row>
    <row r="458" spans="1:11" ht="48">
      <c r="A458" s="20">
        <v>3789</v>
      </c>
      <c r="B458" s="31" t="s">
        <v>84</v>
      </c>
      <c r="C458" s="38" t="s">
        <v>650</v>
      </c>
      <c r="D458" s="33" t="s">
        <v>651</v>
      </c>
      <c r="E458" s="30">
        <v>411115</v>
      </c>
      <c r="F458" s="21">
        <v>1</v>
      </c>
      <c r="G458" s="25">
        <f t="shared" si="12"/>
        <v>411115</v>
      </c>
      <c r="H458" s="26">
        <v>0</v>
      </c>
      <c r="I458" s="26">
        <v>0</v>
      </c>
      <c r="J458" s="26">
        <v>1</v>
      </c>
      <c r="K458" s="26">
        <f t="shared" si="13"/>
        <v>411115</v>
      </c>
    </row>
    <row r="459" spans="1:11" ht="36" hidden="1">
      <c r="A459" s="20">
        <v>3790</v>
      </c>
      <c r="B459" s="31" t="s">
        <v>84</v>
      </c>
      <c r="C459" s="64" t="s">
        <v>652</v>
      </c>
      <c r="D459" s="65">
        <v>14</v>
      </c>
      <c r="E459" s="61">
        <v>411115</v>
      </c>
      <c r="F459" s="21"/>
      <c r="G459" s="25">
        <f t="shared" si="12"/>
        <v>0</v>
      </c>
      <c r="H459" s="26"/>
      <c r="I459" s="26"/>
      <c r="J459" s="26"/>
      <c r="K459" s="26">
        <f t="shared" si="13"/>
        <v>0</v>
      </c>
    </row>
    <row r="460" spans="1:11" ht="72" hidden="1">
      <c r="A460" s="20">
        <v>3791</v>
      </c>
      <c r="B460" s="31" t="s">
        <v>84</v>
      </c>
      <c r="C460" s="64" t="s">
        <v>653</v>
      </c>
      <c r="D460" s="65">
        <v>2</v>
      </c>
      <c r="E460" s="61">
        <v>296196</v>
      </c>
      <c r="F460" s="21"/>
      <c r="G460" s="25">
        <f t="shared" si="12"/>
        <v>0</v>
      </c>
      <c r="H460" s="26"/>
      <c r="I460" s="26"/>
      <c r="J460" s="26"/>
      <c r="K460" s="26">
        <f t="shared" si="13"/>
        <v>0</v>
      </c>
    </row>
    <row r="461" spans="1:11" ht="72" hidden="1">
      <c r="A461" s="20">
        <v>3792</v>
      </c>
      <c r="B461" s="31" t="s">
        <v>84</v>
      </c>
      <c r="C461" s="64" t="s">
        <v>654</v>
      </c>
      <c r="D461" s="65">
        <v>26</v>
      </c>
      <c r="E461" s="61">
        <v>506278</v>
      </c>
      <c r="F461" s="21"/>
      <c r="G461" s="25">
        <f t="shared" si="12"/>
        <v>0</v>
      </c>
      <c r="H461" s="26"/>
      <c r="I461" s="26"/>
      <c r="J461" s="26"/>
      <c r="K461" s="26">
        <f t="shared" si="13"/>
        <v>0</v>
      </c>
    </row>
    <row r="462" spans="1:11" ht="60" hidden="1">
      <c r="A462" s="20">
        <v>3793</v>
      </c>
      <c r="B462" s="31" t="s">
        <v>84</v>
      </c>
      <c r="C462" s="64" t="s">
        <v>655</v>
      </c>
      <c r="D462" s="65">
        <v>2</v>
      </c>
      <c r="E462" s="61">
        <v>424632</v>
      </c>
      <c r="F462" s="21"/>
      <c r="G462" s="25">
        <f t="shared" si="12"/>
        <v>0</v>
      </c>
      <c r="H462" s="26"/>
      <c r="I462" s="26"/>
      <c r="J462" s="26"/>
      <c r="K462" s="26">
        <f t="shared" si="13"/>
        <v>0</v>
      </c>
    </row>
    <row r="463" spans="1:11" ht="60" hidden="1">
      <c r="A463" s="20">
        <v>3794</v>
      </c>
      <c r="B463" s="31" t="s">
        <v>84</v>
      </c>
      <c r="C463" s="64" t="s">
        <v>655</v>
      </c>
      <c r="D463" s="65">
        <v>7</v>
      </c>
      <c r="E463" s="61">
        <v>721223</v>
      </c>
      <c r="F463" s="21"/>
      <c r="G463" s="25">
        <f t="shared" si="12"/>
        <v>0</v>
      </c>
      <c r="H463" s="26"/>
      <c r="I463" s="26"/>
      <c r="J463" s="26"/>
      <c r="K463" s="26">
        <f t="shared" si="13"/>
        <v>0</v>
      </c>
    </row>
    <row r="464" spans="1:11" ht="60" hidden="1">
      <c r="A464" s="20">
        <v>3795</v>
      </c>
      <c r="B464" s="31" t="s">
        <v>84</v>
      </c>
      <c r="C464" s="64" t="s">
        <v>656</v>
      </c>
      <c r="D464" s="65">
        <v>6</v>
      </c>
      <c r="E464" s="61">
        <v>482299</v>
      </c>
      <c r="F464" s="21"/>
      <c r="G464" s="25">
        <f t="shared" ref="G464:G527" si="14">E464*F464</f>
        <v>0</v>
      </c>
      <c r="H464" s="26"/>
      <c r="I464" s="26"/>
      <c r="J464" s="26"/>
      <c r="K464" s="26">
        <f t="shared" ref="K464:K527" si="15">E464*J464</f>
        <v>0</v>
      </c>
    </row>
    <row r="465" spans="1:11" ht="60" hidden="1">
      <c r="A465" s="20">
        <v>3796</v>
      </c>
      <c r="B465" s="31" t="s">
        <v>84</v>
      </c>
      <c r="C465" s="38" t="s">
        <v>657</v>
      </c>
      <c r="D465" s="33" t="s">
        <v>645</v>
      </c>
      <c r="E465" s="44">
        <v>60000</v>
      </c>
      <c r="F465" s="21"/>
      <c r="G465" s="25">
        <f t="shared" si="14"/>
        <v>0</v>
      </c>
      <c r="H465" s="26"/>
      <c r="I465" s="26"/>
      <c r="J465" s="26"/>
      <c r="K465" s="26">
        <f t="shared" si="15"/>
        <v>0</v>
      </c>
    </row>
    <row r="466" spans="1:11" ht="60" hidden="1">
      <c r="A466" s="20">
        <v>3797</v>
      </c>
      <c r="B466" s="31" t="s">
        <v>84</v>
      </c>
      <c r="C466" s="38" t="s">
        <v>658</v>
      </c>
      <c r="D466" s="33" t="s">
        <v>645</v>
      </c>
      <c r="E466" s="44">
        <v>94375</v>
      </c>
      <c r="F466" s="21"/>
      <c r="G466" s="25">
        <f t="shared" si="14"/>
        <v>0</v>
      </c>
      <c r="H466" s="26"/>
      <c r="I466" s="26"/>
      <c r="J466" s="26"/>
      <c r="K466" s="26">
        <f t="shared" si="15"/>
        <v>0</v>
      </c>
    </row>
    <row r="467" spans="1:11" ht="60" hidden="1">
      <c r="A467" s="20">
        <v>3798</v>
      </c>
      <c r="B467" s="31" t="s">
        <v>84</v>
      </c>
      <c r="C467" s="38" t="s">
        <v>659</v>
      </c>
      <c r="D467" s="33" t="s">
        <v>645</v>
      </c>
      <c r="E467" s="44">
        <v>85000</v>
      </c>
      <c r="F467" s="21"/>
      <c r="G467" s="25">
        <f t="shared" si="14"/>
        <v>0</v>
      </c>
      <c r="H467" s="26"/>
      <c r="I467" s="26"/>
      <c r="J467" s="26"/>
      <c r="K467" s="26">
        <f t="shared" si="15"/>
        <v>0</v>
      </c>
    </row>
    <row r="468" spans="1:11" ht="60" hidden="1">
      <c r="A468" s="20">
        <v>3799</v>
      </c>
      <c r="B468" s="31" t="s">
        <v>84</v>
      </c>
      <c r="C468" s="38" t="s">
        <v>660</v>
      </c>
      <c r="D468" s="33" t="s">
        <v>645</v>
      </c>
      <c r="E468" s="44">
        <v>75000</v>
      </c>
      <c r="F468" s="21"/>
      <c r="G468" s="25">
        <f t="shared" si="14"/>
        <v>0</v>
      </c>
      <c r="H468" s="26"/>
      <c r="I468" s="26"/>
      <c r="J468" s="26"/>
      <c r="K468" s="26">
        <f t="shared" si="15"/>
        <v>0</v>
      </c>
    </row>
    <row r="469" spans="1:11" ht="60" hidden="1">
      <c r="A469" s="20">
        <v>3800</v>
      </c>
      <c r="B469" s="31" t="s">
        <v>84</v>
      </c>
      <c r="C469" s="38" t="s">
        <v>661</v>
      </c>
      <c r="D469" s="33" t="s">
        <v>645</v>
      </c>
      <c r="E469" s="44">
        <v>83125</v>
      </c>
      <c r="F469" s="21"/>
      <c r="G469" s="25">
        <f t="shared" si="14"/>
        <v>0</v>
      </c>
      <c r="H469" s="26"/>
      <c r="I469" s="26"/>
      <c r="J469" s="26"/>
      <c r="K469" s="26">
        <f t="shared" si="15"/>
        <v>0</v>
      </c>
    </row>
    <row r="470" spans="1:11" ht="60" hidden="1">
      <c r="A470" s="20">
        <v>3801</v>
      </c>
      <c r="B470" s="31" t="s">
        <v>84</v>
      </c>
      <c r="C470" s="38" t="s">
        <v>662</v>
      </c>
      <c r="D470" s="33" t="s">
        <v>645</v>
      </c>
      <c r="E470" s="44">
        <v>73750</v>
      </c>
      <c r="F470" s="21"/>
      <c r="G470" s="25">
        <f t="shared" si="14"/>
        <v>0</v>
      </c>
      <c r="H470" s="26"/>
      <c r="I470" s="26"/>
      <c r="J470" s="26"/>
      <c r="K470" s="26">
        <f t="shared" si="15"/>
        <v>0</v>
      </c>
    </row>
    <row r="471" spans="1:11" ht="60" hidden="1">
      <c r="A471" s="20">
        <v>3802</v>
      </c>
      <c r="B471" s="31" t="s">
        <v>84</v>
      </c>
      <c r="C471" s="38" t="s">
        <v>662</v>
      </c>
      <c r="D471" s="33" t="s">
        <v>645</v>
      </c>
      <c r="E471" s="44">
        <v>81250</v>
      </c>
      <c r="F471" s="21"/>
      <c r="G471" s="25">
        <f t="shared" si="14"/>
        <v>0</v>
      </c>
      <c r="H471" s="26"/>
      <c r="I471" s="26"/>
      <c r="J471" s="26"/>
      <c r="K471" s="26">
        <f t="shared" si="15"/>
        <v>0</v>
      </c>
    </row>
    <row r="472" spans="1:11" ht="60" hidden="1">
      <c r="A472" s="20">
        <v>3803</v>
      </c>
      <c r="B472" s="31" t="s">
        <v>84</v>
      </c>
      <c r="C472" s="38" t="s">
        <v>663</v>
      </c>
      <c r="D472" s="33" t="s">
        <v>645</v>
      </c>
      <c r="E472" s="44">
        <v>80625</v>
      </c>
      <c r="F472" s="21"/>
      <c r="G472" s="25">
        <f t="shared" si="14"/>
        <v>0</v>
      </c>
      <c r="H472" s="26"/>
      <c r="I472" s="26"/>
      <c r="J472" s="26"/>
      <c r="K472" s="26">
        <f t="shared" si="15"/>
        <v>0</v>
      </c>
    </row>
    <row r="473" spans="1:11" ht="60" hidden="1">
      <c r="A473" s="20">
        <v>3804</v>
      </c>
      <c r="B473" s="31" t="s">
        <v>84</v>
      </c>
      <c r="C473" s="38" t="s">
        <v>664</v>
      </c>
      <c r="D473" s="33" t="s">
        <v>645</v>
      </c>
      <c r="E473" s="44">
        <v>92500</v>
      </c>
      <c r="F473" s="21"/>
      <c r="G473" s="25">
        <f t="shared" si="14"/>
        <v>0</v>
      </c>
      <c r="H473" s="26"/>
      <c r="I473" s="26"/>
      <c r="J473" s="26"/>
      <c r="K473" s="26">
        <f t="shared" si="15"/>
        <v>0</v>
      </c>
    </row>
    <row r="474" spans="1:11" ht="60" hidden="1">
      <c r="A474" s="20">
        <v>3805</v>
      </c>
      <c r="B474" s="31" t="s">
        <v>84</v>
      </c>
      <c r="C474" s="38" t="s">
        <v>665</v>
      </c>
      <c r="D474" s="33" t="s">
        <v>645</v>
      </c>
      <c r="E474" s="44">
        <v>53750</v>
      </c>
      <c r="F474" s="21"/>
      <c r="G474" s="25">
        <f t="shared" si="14"/>
        <v>0</v>
      </c>
      <c r="H474" s="26"/>
      <c r="I474" s="26"/>
      <c r="J474" s="26"/>
      <c r="K474" s="26">
        <f t="shared" si="15"/>
        <v>0</v>
      </c>
    </row>
    <row r="475" spans="1:11" ht="60" hidden="1">
      <c r="A475" s="20">
        <v>3806</v>
      </c>
      <c r="B475" s="31" t="s">
        <v>84</v>
      </c>
      <c r="C475" s="38" t="s">
        <v>666</v>
      </c>
      <c r="D475" s="33" t="s">
        <v>645</v>
      </c>
      <c r="E475" s="44">
        <v>70625</v>
      </c>
      <c r="F475" s="21"/>
      <c r="G475" s="25">
        <f t="shared" si="14"/>
        <v>0</v>
      </c>
      <c r="H475" s="26"/>
      <c r="I475" s="26"/>
      <c r="J475" s="26"/>
      <c r="K475" s="26">
        <f t="shared" si="15"/>
        <v>0</v>
      </c>
    </row>
    <row r="476" spans="1:11" ht="60" hidden="1">
      <c r="A476" s="20">
        <v>3807</v>
      </c>
      <c r="B476" s="31"/>
      <c r="C476" s="59" t="s">
        <v>667</v>
      </c>
      <c r="D476" s="33"/>
      <c r="E476" s="30"/>
      <c r="F476" s="21"/>
      <c r="G476" s="25">
        <f t="shared" si="14"/>
        <v>0</v>
      </c>
      <c r="H476" s="26"/>
      <c r="I476" s="26"/>
      <c r="J476" s="26"/>
      <c r="K476" s="26">
        <f t="shared" si="15"/>
        <v>0</v>
      </c>
    </row>
    <row r="477" spans="1:11" ht="48">
      <c r="A477" s="20">
        <v>3808</v>
      </c>
      <c r="B477" s="31" t="s">
        <v>84</v>
      </c>
      <c r="C477" s="53" t="s">
        <v>668</v>
      </c>
      <c r="D477" s="33" t="s">
        <v>669</v>
      </c>
      <c r="E477" s="30">
        <v>1590</v>
      </c>
      <c r="F477" s="21">
        <v>4</v>
      </c>
      <c r="G477" s="25">
        <f t="shared" si="14"/>
        <v>6360</v>
      </c>
      <c r="H477" s="26"/>
      <c r="I477" s="26"/>
      <c r="J477" s="26">
        <v>4</v>
      </c>
      <c r="K477" s="26">
        <f t="shared" si="15"/>
        <v>6360</v>
      </c>
    </row>
    <row r="478" spans="1:11" ht="24">
      <c r="A478" s="20">
        <v>3809</v>
      </c>
      <c r="B478" s="31" t="s">
        <v>19</v>
      </c>
      <c r="C478" s="53" t="s">
        <v>670</v>
      </c>
      <c r="D478" s="33" t="s">
        <v>671</v>
      </c>
      <c r="E478" s="30">
        <v>420</v>
      </c>
      <c r="F478" s="21">
        <v>7</v>
      </c>
      <c r="G478" s="25">
        <f t="shared" si="14"/>
        <v>2940</v>
      </c>
      <c r="H478" s="26"/>
      <c r="I478" s="26"/>
      <c r="J478" s="26">
        <v>7</v>
      </c>
      <c r="K478" s="26">
        <f t="shared" si="15"/>
        <v>2940</v>
      </c>
    </row>
    <row r="479" spans="1:11" ht="36" hidden="1">
      <c r="A479" s="20">
        <v>3810</v>
      </c>
      <c r="B479" s="31" t="s">
        <v>28</v>
      </c>
      <c r="C479" s="53" t="s">
        <v>672</v>
      </c>
      <c r="D479" s="33" t="s">
        <v>673</v>
      </c>
      <c r="E479" s="30">
        <v>44560</v>
      </c>
      <c r="F479" s="21"/>
      <c r="G479" s="25">
        <f t="shared" si="14"/>
        <v>0</v>
      </c>
      <c r="H479" s="26"/>
      <c r="I479" s="26"/>
      <c r="J479" s="26"/>
      <c r="K479" s="26">
        <f t="shared" si="15"/>
        <v>0</v>
      </c>
    </row>
    <row r="480" spans="1:11" ht="48" hidden="1">
      <c r="A480" s="20">
        <v>3811</v>
      </c>
      <c r="B480" s="31" t="s">
        <v>28</v>
      </c>
      <c r="C480" s="53" t="s">
        <v>674</v>
      </c>
      <c r="D480" s="33" t="s">
        <v>675</v>
      </c>
      <c r="E480" s="30">
        <v>41490</v>
      </c>
      <c r="F480" s="21"/>
      <c r="G480" s="25">
        <f t="shared" si="14"/>
        <v>0</v>
      </c>
      <c r="H480" s="26"/>
      <c r="I480" s="26"/>
      <c r="J480" s="26"/>
      <c r="K480" s="26">
        <f t="shared" si="15"/>
        <v>0</v>
      </c>
    </row>
    <row r="481" spans="1:11" ht="60" hidden="1">
      <c r="A481" s="20">
        <v>3812</v>
      </c>
      <c r="B481" s="31" t="s">
        <v>28</v>
      </c>
      <c r="C481" s="29" t="s">
        <v>676</v>
      </c>
      <c r="D481" s="33" t="s">
        <v>677</v>
      </c>
      <c r="E481" s="44">
        <v>87961</v>
      </c>
      <c r="F481" s="21"/>
      <c r="G481" s="25">
        <f t="shared" si="14"/>
        <v>0</v>
      </c>
      <c r="H481" s="26"/>
      <c r="I481" s="26"/>
      <c r="J481" s="26"/>
      <c r="K481" s="26">
        <f t="shared" si="15"/>
        <v>0</v>
      </c>
    </row>
    <row r="482" spans="1:11" ht="60" hidden="1">
      <c r="A482" s="20">
        <v>3813</v>
      </c>
      <c r="B482" s="72" t="s">
        <v>678</v>
      </c>
      <c r="C482" s="73" t="s">
        <v>679</v>
      </c>
      <c r="D482" s="33" t="s">
        <v>680</v>
      </c>
      <c r="E482" s="43">
        <v>123610</v>
      </c>
      <c r="F482" s="21"/>
      <c r="G482" s="25">
        <f t="shared" si="14"/>
        <v>0</v>
      </c>
      <c r="H482" s="26"/>
      <c r="I482" s="26"/>
      <c r="J482" s="26"/>
      <c r="K482" s="26">
        <f t="shared" si="15"/>
        <v>0</v>
      </c>
    </row>
    <row r="483" spans="1:11" ht="72" hidden="1">
      <c r="A483" s="20">
        <v>3814</v>
      </c>
      <c r="B483" s="72" t="s">
        <v>678</v>
      </c>
      <c r="C483" s="73" t="s">
        <v>681</v>
      </c>
      <c r="D483" s="33" t="s">
        <v>682</v>
      </c>
      <c r="E483" s="43">
        <v>82100</v>
      </c>
      <c r="F483" s="21"/>
      <c r="G483" s="25">
        <f t="shared" si="14"/>
        <v>0</v>
      </c>
      <c r="H483" s="26"/>
      <c r="I483" s="26"/>
      <c r="J483" s="26"/>
      <c r="K483" s="26">
        <f t="shared" si="15"/>
        <v>0</v>
      </c>
    </row>
    <row r="484" spans="1:11" ht="60" hidden="1">
      <c r="A484" s="20">
        <v>3815</v>
      </c>
      <c r="B484" s="74" t="s">
        <v>678</v>
      </c>
      <c r="C484" s="73" t="s">
        <v>683</v>
      </c>
      <c r="D484" s="33" t="s">
        <v>682</v>
      </c>
      <c r="E484" s="43">
        <v>90733</v>
      </c>
      <c r="F484" s="21"/>
      <c r="G484" s="25">
        <f t="shared" si="14"/>
        <v>0</v>
      </c>
      <c r="H484" s="26"/>
      <c r="I484" s="26"/>
      <c r="J484" s="26"/>
      <c r="K484" s="26">
        <f t="shared" si="15"/>
        <v>0</v>
      </c>
    </row>
    <row r="485" spans="1:11" ht="84" hidden="1">
      <c r="A485" s="20">
        <v>3816</v>
      </c>
      <c r="B485" s="74" t="s">
        <v>678</v>
      </c>
      <c r="C485" s="73" t="s">
        <v>684</v>
      </c>
      <c r="D485" s="33" t="s">
        <v>682</v>
      </c>
      <c r="E485" s="43">
        <v>130660</v>
      </c>
      <c r="F485" s="21"/>
      <c r="G485" s="25">
        <f t="shared" si="14"/>
        <v>0</v>
      </c>
      <c r="H485" s="26"/>
      <c r="I485" s="26"/>
      <c r="J485" s="26"/>
      <c r="K485" s="26">
        <f t="shared" si="15"/>
        <v>0</v>
      </c>
    </row>
    <row r="486" spans="1:11" ht="84" hidden="1">
      <c r="A486" s="20">
        <v>3817</v>
      </c>
      <c r="B486" s="74" t="s">
        <v>678</v>
      </c>
      <c r="C486" s="73" t="s">
        <v>685</v>
      </c>
      <c r="D486" s="33" t="s">
        <v>682</v>
      </c>
      <c r="E486" s="43">
        <v>138314</v>
      </c>
      <c r="F486" s="21"/>
      <c r="G486" s="25">
        <f t="shared" si="14"/>
        <v>0</v>
      </c>
      <c r="H486" s="26"/>
      <c r="I486" s="26"/>
      <c r="J486" s="26"/>
      <c r="K486" s="26">
        <f t="shared" si="15"/>
        <v>0</v>
      </c>
    </row>
    <row r="487" spans="1:11" ht="84" hidden="1">
      <c r="A487" s="20">
        <v>3818</v>
      </c>
      <c r="B487" s="74" t="s">
        <v>678</v>
      </c>
      <c r="C487" s="73" t="s">
        <v>686</v>
      </c>
      <c r="D487" s="33" t="s">
        <v>687</v>
      </c>
      <c r="E487" s="43">
        <v>122196</v>
      </c>
      <c r="F487" s="21"/>
      <c r="G487" s="25">
        <f t="shared" si="14"/>
        <v>0</v>
      </c>
      <c r="H487" s="26"/>
      <c r="I487" s="26"/>
      <c r="J487" s="26"/>
      <c r="K487" s="26">
        <f t="shared" si="15"/>
        <v>0</v>
      </c>
    </row>
    <row r="488" spans="1:11" ht="84" hidden="1">
      <c r="A488" s="20">
        <v>3819</v>
      </c>
      <c r="B488" s="74" t="s">
        <v>678</v>
      </c>
      <c r="C488" s="73" t="s">
        <v>688</v>
      </c>
      <c r="D488" s="33" t="s">
        <v>682</v>
      </c>
      <c r="E488" s="43">
        <v>150900</v>
      </c>
      <c r="F488" s="21"/>
      <c r="G488" s="25">
        <f t="shared" si="14"/>
        <v>0</v>
      </c>
      <c r="H488" s="26"/>
      <c r="I488" s="26"/>
      <c r="J488" s="26"/>
      <c r="K488" s="26">
        <f t="shared" si="15"/>
        <v>0</v>
      </c>
    </row>
    <row r="489" spans="1:11" ht="84" hidden="1">
      <c r="A489" s="20">
        <v>3820</v>
      </c>
      <c r="B489" s="74" t="s">
        <v>678</v>
      </c>
      <c r="C489" s="73" t="s">
        <v>689</v>
      </c>
      <c r="D489" s="33" t="s">
        <v>682</v>
      </c>
      <c r="E489" s="43">
        <v>153505</v>
      </c>
      <c r="F489" s="21"/>
      <c r="G489" s="25">
        <f t="shared" si="14"/>
        <v>0</v>
      </c>
      <c r="H489" s="26"/>
      <c r="I489" s="26"/>
      <c r="J489" s="26"/>
      <c r="K489" s="26">
        <f t="shared" si="15"/>
        <v>0</v>
      </c>
    </row>
    <row r="490" spans="1:11" ht="60" hidden="1">
      <c r="A490" s="20">
        <v>3821</v>
      </c>
      <c r="B490" s="74" t="s">
        <v>678</v>
      </c>
      <c r="C490" s="73" t="s">
        <v>690</v>
      </c>
      <c r="D490" s="33" t="s">
        <v>680</v>
      </c>
      <c r="E490" s="43">
        <v>141952</v>
      </c>
      <c r="F490" s="21"/>
      <c r="G490" s="25">
        <f t="shared" si="14"/>
        <v>0</v>
      </c>
      <c r="H490" s="26"/>
      <c r="I490" s="26"/>
      <c r="J490" s="26"/>
      <c r="K490" s="26">
        <f t="shared" si="15"/>
        <v>0</v>
      </c>
    </row>
    <row r="491" spans="1:11" ht="60" hidden="1">
      <c r="A491" s="20">
        <v>3822</v>
      </c>
      <c r="B491" s="74" t="s">
        <v>678</v>
      </c>
      <c r="C491" s="73" t="s">
        <v>691</v>
      </c>
      <c r="D491" s="33" t="s">
        <v>680</v>
      </c>
      <c r="E491" s="43">
        <v>141952</v>
      </c>
      <c r="F491" s="21"/>
      <c r="G491" s="25">
        <f t="shared" si="14"/>
        <v>0</v>
      </c>
      <c r="H491" s="26"/>
      <c r="I491" s="26"/>
      <c r="J491" s="26"/>
      <c r="K491" s="26">
        <f t="shared" si="15"/>
        <v>0</v>
      </c>
    </row>
    <row r="492" spans="1:11" ht="48" hidden="1">
      <c r="A492" s="20">
        <v>3823</v>
      </c>
      <c r="B492" s="74" t="s">
        <v>678</v>
      </c>
      <c r="C492" s="73" t="s">
        <v>692</v>
      </c>
      <c r="D492" s="33" t="s">
        <v>693</v>
      </c>
      <c r="E492" s="43">
        <v>128694</v>
      </c>
      <c r="F492" s="21"/>
      <c r="G492" s="25">
        <f t="shared" si="14"/>
        <v>0</v>
      </c>
      <c r="H492" s="26"/>
      <c r="I492" s="26"/>
      <c r="J492" s="26"/>
      <c r="K492" s="26">
        <f t="shared" si="15"/>
        <v>0</v>
      </c>
    </row>
    <row r="493" spans="1:11" ht="48" hidden="1">
      <c r="A493" s="20">
        <v>3824</v>
      </c>
      <c r="B493" s="74" t="s">
        <v>678</v>
      </c>
      <c r="C493" s="73" t="s">
        <v>694</v>
      </c>
      <c r="D493" s="33" t="s">
        <v>693</v>
      </c>
      <c r="E493" s="43">
        <v>128694</v>
      </c>
      <c r="F493" s="21"/>
      <c r="G493" s="25">
        <f t="shared" si="14"/>
        <v>0</v>
      </c>
      <c r="H493" s="26"/>
      <c r="I493" s="26"/>
      <c r="J493" s="26"/>
      <c r="K493" s="26">
        <f t="shared" si="15"/>
        <v>0</v>
      </c>
    </row>
    <row r="494" spans="1:11" ht="48" hidden="1">
      <c r="A494" s="20">
        <v>3825</v>
      </c>
      <c r="B494" s="74" t="s">
        <v>678</v>
      </c>
      <c r="C494" s="73" t="s">
        <v>695</v>
      </c>
      <c r="D494" s="33" t="s">
        <v>693</v>
      </c>
      <c r="E494" s="43">
        <v>128694</v>
      </c>
      <c r="F494" s="21"/>
      <c r="G494" s="25">
        <f t="shared" si="14"/>
        <v>0</v>
      </c>
      <c r="H494" s="26"/>
      <c r="I494" s="26"/>
      <c r="J494" s="26"/>
      <c r="K494" s="26">
        <f t="shared" si="15"/>
        <v>0</v>
      </c>
    </row>
    <row r="495" spans="1:11" ht="36" hidden="1">
      <c r="A495" s="20">
        <v>3826</v>
      </c>
      <c r="B495" s="74" t="s">
        <v>678</v>
      </c>
      <c r="C495" s="73" t="s">
        <v>696</v>
      </c>
      <c r="D495" s="33" t="s">
        <v>697</v>
      </c>
      <c r="E495" s="43">
        <v>81303</v>
      </c>
      <c r="F495" s="21"/>
      <c r="G495" s="25">
        <f t="shared" si="14"/>
        <v>0</v>
      </c>
      <c r="H495" s="26"/>
      <c r="I495" s="26"/>
      <c r="J495" s="26"/>
      <c r="K495" s="26">
        <f t="shared" si="15"/>
        <v>0</v>
      </c>
    </row>
    <row r="496" spans="1:11" ht="48" hidden="1">
      <c r="A496" s="20">
        <v>3827</v>
      </c>
      <c r="B496" s="74"/>
      <c r="C496" s="75" t="s">
        <v>698</v>
      </c>
      <c r="D496" s="33"/>
      <c r="E496" s="30"/>
      <c r="F496" s="21"/>
      <c r="G496" s="25">
        <f t="shared" si="14"/>
        <v>0</v>
      </c>
      <c r="H496" s="26"/>
      <c r="I496" s="26"/>
      <c r="J496" s="26">
        <v>0</v>
      </c>
      <c r="K496" s="26">
        <f t="shared" si="15"/>
        <v>0</v>
      </c>
    </row>
    <row r="497" spans="1:11" ht="409.5" hidden="1">
      <c r="A497" s="20">
        <v>3828</v>
      </c>
      <c r="B497" s="74" t="s">
        <v>678</v>
      </c>
      <c r="C497" s="57" t="s">
        <v>699</v>
      </c>
      <c r="D497" s="57" t="s">
        <v>700</v>
      </c>
      <c r="E497" s="43">
        <v>64133</v>
      </c>
      <c r="F497" s="21"/>
      <c r="G497" s="25">
        <f t="shared" si="14"/>
        <v>0</v>
      </c>
      <c r="H497" s="26"/>
      <c r="I497" s="26"/>
      <c r="J497" s="26"/>
      <c r="K497" s="26">
        <f t="shared" si="15"/>
        <v>0</v>
      </c>
    </row>
    <row r="498" spans="1:11" ht="409.5" hidden="1">
      <c r="A498" s="20">
        <v>3829</v>
      </c>
      <c r="B498" s="74" t="s">
        <v>678</v>
      </c>
      <c r="C498" s="57" t="s">
        <v>701</v>
      </c>
      <c r="D498" s="57" t="s">
        <v>700</v>
      </c>
      <c r="E498" s="43">
        <v>64133</v>
      </c>
      <c r="F498" s="21"/>
      <c r="G498" s="25">
        <f t="shared" si="14"/>
        <v>0</v>
      </c>
      <c r="H498" s="26"/>
      <c r="I498" s="26"/>
      <c r="J498" s="26"/>
      <c r="K498" s="26">
        <f t="shared" si="15"/>
        <v>0</v>
      </c>
    </row>
    <row r="499" spans="1:11" ht="409.5" hidden="1">
      <c r="A499" s="20">
        <v>3830</v>
      </c>
      <c r="B499" s="74" t="s">
        <v>678</v>
      </c>
      <c r="C499" s="57" t="s">
        <v>702</v>
      </c>
      <c r="D499" s="57" t="s">
        <v>700</v>
      </c>
      <c r="E499" s="43">
        <v>64133</v>
      </c>
      <c r="F499" s="21"/>
      <c r="G499" s="25">
        <f t="shared" si="14"/>
        <v>0</v>
      </c>
      <c r="H499" s="26"/>
      <c r="I499" s="26"/>
      <c r="J499" s="26"/>
      <c r="K499" s="26">
        <f t="shared" si="15"/>
        <v>0</v>
      </c>
    </row>
    <row r="500" spans="1:11" ht="324" hidden="1">
      <c r="A500" s="20">
        <v>3831</v>
      </c>
      <c r="B500" s="74" t="s">
        <v>678</v>
      </c>
      <c r="C500" s="57" t="s">
        <v>703</v>
      </c>
      <c r="D500" s="57" t="s">
        <v>704</v>
      </c>
      <c r="E500" s="43">
        <v>153452</v>
      </c>
      <c r="F500" s="21"/>
      <c r="G500" s="25">
        <f t="shared" si="14"/>
        <v>0</v>
      </c>
      <c r="H500" s="26"/>
      <c r="I500" s="26"/>
      <c r="J500" s="26"/>
      <c r="K500" s="26">
        <f t="shared" si="15"/>
        <v>0</v>
      </c>
    </row>
    <row r="501" spans="1:11" ht="132" hidden="1">
      <c r="A501" s="20">
        <v>3832</v>
      </c>
      <c r="B501" s="74" t="s">
        <v>678</v>
      </c>
      <c r="C501" s="57" t="s">
        <v>705</v>
      </c>
      <c r="D501" s="57"/>
      <c r="E501" s="43">
        <v>153505</v>
      </c>
      <c r="F501" s="21"/>
      <c r="G501" s="25">
        <f t="shared" si="14"/>
        <v>0</v>
      </c>
      <c r="H501" s="26"/>
      <c r="I501" s="26"/>
      <c r="J501" s="26"/>
      <c r="K501" s="26">
        <f t="shared" si="15"/>
        <v>0</v>
      </c>
    </row>
    <row r="502" spans="1:11" ht="36" hidden="1">
      <c r="A502" s="20">
        <v>3833</v>
      </c>
      <c r="B502" s="31"/>
      <c r="C502" s="73" t="s">
        <v>706</v>
      </c>
      <c r="D502" s="33"/>
      <c r="E502" s="30"/>
      <c r="F502" s="21"/>
      <c r="G502" s="25">
        <f t="shared" si="14"/>
        <v>0</v>
      </c>
      <c r="H502" s="26"/>
      <c r="I502" s="26"/>
      <c r="J502" s="26"/>
      <c r="K502" s="26">
        <f t="shared" si="15"/>
        <v>0</v>
      </c>
    </row>
    <row r="503" spans="1:11" ht="409.5" hidden="1">
      <c r="A503" s="20">
        <v>3834</v>
      </c>
      <c r="B503" s="31" t="s">
        <v>24</v>
      </c>
      <c r="C503" s="57" t="s">
        <v>707</v>
      </c>
      <c r="D503" s="57" t="s">
        <v>708</v>
      </c>
      <c r="E503" s="43">
        <v>98198</v>
      </c>
      <c r="F503" s="21"/>
      <c r="G503" s="25">
        <f t="shared" si="14"/>
        <v>0</v>
      </c>
      <c r="H503" s="26"/>
      <c r="I503" s="26"/>
      <c r="J503" s="26"/>
      <c r="K503" s="26">
        <f t="shared" si="15"/>
        <v>0</v>
      </c>
    </row>
    <row r="504" spans="1:11" ht="409.5" hidden="1">
      <c r="A504" s="20">
        <v>3835</v>
      </c>
      <c r="B504" s="31" t="s">
        <v>24</v>
      </c>
      <c r="C504" s="57" t="s">
        <v>709</v>
      </c>
      <c r="D504" s="57" t="s">
        <v>708</v>
      </c>
      <c r="E504" s="43">
        <v>98198</v>
      </c>
      <c r="F504" s="21"/>
      <c r="G504" s="25">
        <f t="shared" si="14"/>
        <v>0</v>
      </c>
      <c r="H504" s="26"/>
      <c r="I504" s="26"/>
      <c r="J504" s="26"/>
      <c r="K504" s="26">
        <f t="shared" si="15"/>
        <v>0</v>
      </c>
    </row>
    <row r="505" spans="1:11" ht="312" hidden="1">
      <c r="A505" s="20">
        <v>3836</v>
      </c>
      <c r="B505" s="31" t="s">
        <v>24</v>
      </c>
      <c r="C505" s="57" t="s">
        <v>710</v>
      </c>
      <c r="D505" s="57" t="s">
        <v>711</v>
      </c>
      <c r="E505" s="43">
        <v>66942</v>
      </c>
      <c r="F505" s="21"/>
      <c r="G505" s="25">
        <f t="shared" si="14"/>
        <v>0</v>
      </c>
      <c r="H505" s="26"/>
      <c r="I505" s="26"/>
      <c r="J505" s="26"/>
      <c r="K505" s="26">
        <f t="shared" si="15"/>
        <v>0</v>
      </c>
    </row>
    <row r="506" spans="1:11" ht="312" hidden="1">
      <c r="A506" s="20">
        <v>3837</v>
      </c>
      <c r="B506" s="31" t="s">
        <v>24</v>
      </c>
      <c r="C506" s="57" t="s">
        <v>712</v>
      </c>
      <c r="D506" s="57" t="s">
        <v>711</v>
      </c>
      <c r="E506" s="43">
        <v>66942</v>
      </c>
      <c r="F506" s="21"/>
      <c r="G506" s="25">
        <f t="shared" si="14"/>
        <v>0</v>
      </c>
      <c r="H506" s="26"/>
      <c r="I506" s="26"/>
      <c r="J506" s="26"/>
      <c r="K506" s="26">
        <f t="shared" si="15"/>
        <v>0</v>
      </c>
    </row>
    <row r="507" spans="1:11" ht="409.5" hidden="1">
      <c r="A507" s="20">
        <v>3838</v>
      </c>
      <c r="B507" s="31" t="s">
        <v>24</v>
      </c>
      <c r="C507" s="57" t="s">
        <v>713</v>
      </c>
      <c r="D507" s="57" t="s">
        <v>714</v>
      </c>
      <c r="E507" s="43">
        <v>510727</v>
      </c>
      <c r="F507" s="21"/>
      <c r="G507" s="25">
        <f t="shared" si="14"/>
        <v>0</v>
      </c>
      <c r="H507" s="26"/>
      <c r="I507" s="26"/>
      <c r="J507" s="26"/>
      <c r="K507" s="26">
        <f t="shared" si="15"/>
        <v>0</v>
      </c>
    </row>
    <row r="508" spans="1:11" ht="409.5" hidden="1">
      <c r="A508" s="20">
        <v>3839</v>
      </c>
      <c r="B508" s="31" t="s">
        <v>24</v>
      </c>
      <c r="C508" s="57" t="s">
        <v>715</v>
      </c>
      <c r="D508" s="57" t="s">
        <v>714</v>
      </c>
      <c r="E508" s="43">
        <v>510727</v>
      </c>
      <c r="F508" s="21"/>
      <c r="G508" s="25">
        <f t="shared" si="14"/>
        <v>0</v>
      </c>
      <c r="H508" s="26"/>
      <c r="I508" s="26"/>
      <c r="J508" s="26"/>
      <c r="K508" s="26">
        <f t="shared" si="15"/>
        <v>0</v>
      </c>
    </row>
    <row r="509" spans="1:11" ht="216" hidden="1">
      <c r="A509" s="20">
        <v>3840</v>
      </c>
      <c r="B509" s="31" t="s">
        <v>24</v>
      </c>
      <c r="C509" s="57" t="s">
        <v>716</v>
      </c>
      <c r="D509" s="57" t="s">
        <v>717</v>
      </c>
      <c r="E509" s="43">
        <v>103646</v>
      </c>
      <c r="F509" s="21"/>
      <c r="G509" s="25">
        <f t="shared" si="14"/>
        <v>0</v>
      </c>
      <c r="H509" s="26"/>
      <c r="I509" s="26"/>
      <c r="J509" s="26"/>
      <c r="K509" s="26">
        <f t="shared" si="15"/>
        <v>0</v>
      </c>
    </row>
    <row r="510" spans="1:11" ht="409.5" hidden="1">
      <c r="A510" s="20">
        <v>3841</v>
      </c>
      <c r="B510" s="31" t="s">
        <v>24</v>
      </c>
      <c r="C510" s="57" t="s">
        <v>718</v>
      </c>
      <c r="D510" s="57" t="s">
        <v>719</v>
      </c>
      <c r="E510" s="43">
        <v>313066</v>
      </c>
      <c r="F510" s="21"/>
      <c r="G510" s="25">
        <f t="shared" si="14"/>
        <v>0</v>
      </c>
      <c r="H510" s="26"/>
      <c r="I510" s="26"/>
      <c r="J510" s="26"/>
      <c r="K510" s="26">
        <f t="shared" si="15"/>
        <v>0</v>
      </c>
    </row>
    <row r="511" spans="1:11" ht="72" hidden="1">
      <c r="A511" s="20">
        <v>3842</v>
      </c>
      <c r="B511" s="31" t="s">
        <v>24</v>
      </c>
      <c r="C511" s="57" t="s">
        <v>720</v>
      </c>
      <c r="D511" s="57"/>
      <c r="E511" s="43">
        <v>87961</v>
      </c>
      <c r="F511" s="21"/>
      <c r="G511" s="25">
        <f t="shared" si="14"/>
        <v>0</v>
      </c>
      <c r="H511" s="26"/>
      <c r="I511" s="26"/>
      <c r="J511" s="26"/>
      <c r="K511" s="26">
        <f t="shared" si="15"/>
        <v>0</v>
      </c>
    </row>
    <row r="512" spans="1:11" ht="36" hidden="1">
      <c r="A512" s="20">
        <v>3843</v>
      </c>
      <c r="B512" s="31" t="s">
        <v>60</v>
      </c>
      <c r="C512" s="76" t="s">
        <v>721</v>
      </c>
      <c r="D512" s="48" t="s">
        <v>722</v>
      </c>
      <c r="E512" s="30"/>
      <c r="F512" s="21"/>
      <c r="G512" s="25">
        <f t="shared" si="14"/>
        <v>0</v>
      </c>
      <c r="H512" s="26"/>
      <c r="I512" s="26"/>
      <c r="J512" s="26">
        <v>1E-4</v>
      </c>
      <c r="K512" s="26">
        <f t="shared" si="15"/>
        <v>0</v>
      </c>
    </row>
    <row r="513" spans="1:11" ht="102" customHeight="1">
      <c r="A513" s="20">
        <v>3844</v>
      </c>
      <c r="B513" s="31" t="s">
        <v>84</v>
      </c>
      <c r="C513" s="77" t="s">
        <v>723</v>
      </c>
      <c r="D513" s="48" t="s">
        <v>724</v>
      </c>
      <c r="E513" s="30">
        <v>14730</v>
      </c>
      <c r="F513" s="21">
        <v>1</v>
      </c>
      <c r="G513" s="25">
        <f t="shared" si="14"/>
        <v>14730</v>
      </c>
      <c r="H513" s="26">
        <v>1</v>
      </c>
      <c r="I513" s="26">
        <f>1*14730</f>
        <v>14730</v>
      </c>
      <c r="J513" s="26">
        <v>0</v>
      </c>
      <c r="K513" s="26">
        <f t="shared" si="15"/>
        <v>0</v>
      </c>
    </row>
    <row r="514" spans="1:11" ht="36" hidden="1">
      <c r="A514" s="20">
        <v>3845</v>
      </c>
      <c r="B514" s="31" t="s">
        <v>84</v>
      </c>
      <c r="C514" s="39" t="s">
        <v>725</v>
      </c>
      <c r="D514" s="33" t="s">
        <v>726</v>
      </c>
      <c r="E514" s="30">
        <v>7770</v>
      </c>
      <c r="F514" s="21"/>
      <c r="G514" s="25">
        <f t="shared" si="14"/>
        <v>0</v>
      </c>
      <c r="H514" s="26"/>
      <c r="I514" s="26"/>
      <c r="J514" s="26"/>
      <c r="K514" s="26">
        <f t="shared" si="15"/>
        <v>0</v>
      </c>
    </row>
    <row r="515" spans="1:11" ht="409.5" hidden="1">
      <c r="A515" s="20">
        <v>3846</v>
      </c>
      <c r="B515" s="31" t="s">
        <v>84</v>
      </c>
      <c r="C515" s="39" t="s">
        <v>727</v>
      </c>
      <c r="D515" s="33" t="s">
        <v>728</v>
      </c>
      <c r="E515" s="30">
        <v>13800</v>
      </c>
      <c r="F515" s="21"/>
      <c r="G515" s="25">
        <f t="shared" si="14"/>
        <v>0</v>
      </c>
      <c r="H515" s="26"/>
      <c r="I515" s="26"/>
      <c r="J515" s="26"/>
      <c r="K515" s="26">
        <f t="shared" si="15"/>
        <v>0</v>
      </c>
    </row>
    <row r="516" spans="1:11" ht="409.5" hidden="1">
      <c r="A516" s="20">
        <v>3847</v>
      </c>
      <c r="B516" s="31" t="s">
        <v>84</v>
      </c>
      <c r="C516" s="39" t="s">
        <v>729</v>
      </c>
      <c r="D516" s="33" t="s">
        <v>730</v>
      </c>
      <c r="E516" s="30">
        <v>5120</v>
      </c>
      <c r="F516" s="21"/>
      <c r="G516" s="25">
        <f t="shared" si="14"/>
        <v>0</v>
      </c>
      <c r="H516" s="26"/>
      <c r="I516" s="26"/>
      <c r="J516" s="26"/>
      <c r="K516" s="26">
        <f t="shared" si="15"/>
        <v>0</v>
      </c>
    </row>
    <row r="517" spans="1:11" ht="409.5" hidden="1">
      <c r="A517" s="20">
        <v>3848</v>
      </c>
      <c r="B517" s="31" t="s">
        <v>84</v>
      </c>
      <c r="C517" s="39" t="s">
        <v>731</v>
      </c>
      <c r="D517" s="39" t="s">
        <v>732</v>
      </c>
      <c r="E517" s="30">
        <v>5200</v>
      </c>
      <c r="F517" s="21"/>
      <c r="G517" s="25">
        <f t="shared" si="14"/>
        <v>0</v>
      </c>
      <c r="H517" s="26"/>
      <c r="I517" s="26"/>
      <c r="J517" s="26"/>
      <c r="K517" s="26">
        <f t="shared" si="15"/>
        <v>0</v>
      </c>
    </row>
    <row r="518" spans="1:11" ht="409.5" hidden="1">
      <c r="A518" s="20">
        <v>3849</v>
      </c>
      <c r="B518" s="31" t="s">
        <v>84</v>
      </c>
      <c r="C518" s="39" t="s">
        <v>733</v>
      </c>
      <c r="D518" s="39" t="s">
        <v>734</v>
      </c>
      <c r="E518" s="30">
        <v>5200</v>
      </c>
      <c r="F518" s="21"/>
      <c r="G518" s="25">
        <f t="shared" si="14"/>
        <v>0</v>
      </c>
      <c r="H518" s="26"/>
      <c r="I518" s="26"/>
      <c r="J518" s="26"/>
      <c r="K518" s="26">
        <f t="shared" si="15"/>
        <v>0</v>
      </c>
    </row>
    <row r="519" spans="1:11" ht="48">
      <c r="A519" s="20">
        <v>3850</v>
      </c>
      <c r="B519" s="31" t="s">
        <v>24</v>
      </c>
      <c r="C519" s="39" t="s">
        <v>735</v>
      </c>
      <c r="D519" s="39" t="s">
        <v>735</v>
      </c>
      <c r="E519" s="30">
        <v>950</v>
      </c>
      <c r="F519" s="21">
        <v>12</v>
      </c>
      <c r="G519" s="25">
        <f t="shared" si="14"/>
        <v>11400</v>
      </c>
      <c r="H519" s="26">
        <v>2</v>
      </c>
      <c r="I519" s="26">
        <f>2*700</f>
        <v>1400</v>
      </c>
      <c r="J519" s="26">
        <v>10</v>
      </c>
      <c r="K519" s="26">
        <f t="shared" si="15"/>
        <v>9500</v>
      </c>
    </row>
    <row r="520" spans="1:11" ht="396" hidden="1">
      <c r="A520" s="20">
        <v>3851</v>
      </c>
      <c r="B520" s="31" t="s">
        <v>84</v>
      </c>
      <c r="C520" s="39" t="s">
        <v>736</v>
      </c>
      <c r="D520" s="39" t="s">
        <v>737</v>
      </c>
      <c r="E520" s="30">
        <v>4250</v>
      </c>
      <c r="F520" s="21">
        <v>0</v>
      </c>
      <c r="G520" s="25">
        <f t="shared" si="14"/>
        <v>0</v>
      </c>
      <c r="H520" s="26">
        <v>0</v>
      </c>
      <c r="I520" s="26"/>
      <c r="J520" s="26">
        <v>0</v>
      </c>
      <c r="K520" s="26">
        <f t="shared" si="15"/>
        <v>0</v>
      </c>
    </row>
    <row r="521" spans="1:11" ht="409.5" hidden="1">
      <c r="A521" s="20">
        <v>3852</v>
      </c>
      <c r="B521" s="31" t="s">
        <v>84</v>
      </c>
      <c r="C521" s="39" t="s">
        <v>738</v>
      </c>
      <c r="D521" s="39" t="s">
        <v>739</v>
      </c>
      <c r="E521" s="30">
        <v>6400</v>
      </c>
      <c r="F521" s="21"/>
      <c r="G521" s="25">
        <f t="shared" si="14"/>
        <v>0</v>
      </c>
      <c r="H521" s="26"/>
      <c r="I521" s="26"/>
      <c r="J521" s="26"/>
      <c r="K521" s="26">
        <f t="shared" si="15"/>
        <v>0</v>
      </c>
    </row>
    <row r="522" spans="1:11" ht="409.5" hidden="1">
      <c r="A522" s="20">
        <v>3853</v>
      </c>
      <c r="B522" s="31" t="s">
        <v>84</v>
      </c>
      <c r="C522" s="39" t="s">
        <v>740</v>
      </c>
      <c r="D522" s="33" t="s">
        <v>741</v>
      </c>
      <c r="E522" s="30">
        <v>5190</v>
      </c>
      <c r="F522" s="21"/>
      <c r="G522" s="25">
        <f t="shared" si="14"/>
        <v>0</v>
      </c>
      <c r="H522" s="26"/>
      <c r="I522" s="26"/>
      <c r="J522" s="26"/>
      <c r="K522" s="26">
        <f t="shared" si="15"/>
        <v>0</v>
      </c>
    </row>
    <row r="523" spans="1:11" ht="409.5" hidden="1">
      <c r="A523" s="20">
        <v>3854</v>
      </c>
      <c r="B523" s="31" t="s">
        <v>84</v>
      </c>
      <c r="C523" s="39" t="s">
        <v>742</v>
      </c>
      <c r="D523" s="33" t="s">
        <v>743</v>
      </c>
      <c r="E523" s="30">
        <v>16370</v>
      </c>
      <c r="F523" s="21"/>
      <c r="G523" s="25">
        <f t="shared" si="14"/>
        <v>0</v>
      </c>
      <c r="H523" s="26"/>
      <c r="I523" s="26"/>
      <c r="J523" s="26"/>
      <c r="K523" s="26">
        <f t="shared" si="15"/>
        <v>0</v>
      </c>
    </row>
    <row r="524" spans="1:11" ht="409.5" hidden="1">
      <c r="A524" s="20">
        <v>3855</v>
      </c>
      <c r="B524" s="31" t="s">
        <v>84</v>
      </c>
      <c r="C524" s="39" t="s">
        <v>744</v>
      </c>
      <c r="D524" s="33" t="s">
        <v>745</v>
      </c>
      <c r="E524" s="30">
        <v>27090</v>
      </c>
      <c r="F524" s="21"/>
      <c r="G524" s="25">
        <f t="shared" si="14"/>
        <v>0</v>
      </c>
      <c r="H524" s="26"/>
      <c r="I524" s="26"/>
      <c r="J524" s="26"/>
      <c r="K524" s="26">
        <f t="shared" si="15"/>
        <v>0</v>
      </c>
    </row>
    <row r="525" spans="1:11" ht="48" hidden="1">
      <c r="A525" s="20">
        <v>3856</v>
      </c>
      <c r="B525" s="31" t="s">
        <v>84</v>
      </c>
      <c r="C525" s="39" t="s">
        <v>746</v>
      </c>
      <c r="D525" s="33" t="s">
        <v>747</v>
      </c>
      <c r="E525" s="54">
        <v>2123.2800000000002</v>
      </c>
      <c r="F525" s="21"/>
      <c r="G525" s="25">
        <f t="shared" si="14"/>
        <v>0</v>
      </c>
      <c r="H525" s="26"/>
      <c r="I525" s="26"/>
      <c r="J525" s="26"/>
      <c r="K525" s="26">
        <f t="shared" si="15"/>
        <v>0</v>
      </c>
    </row>
    <row r="526" spans="1:11" ht="78.75" customHeight="1">
      <c r="A526" s="20">
        <v>3857</v>
      </c>
      <c r="B526" s="31" t="s">
        <v>84</v>
      </c>
      <c r="C526" s="39" t="s">
        <v>748</v>
      </c>
      <c r="D526" s="33" t="s">
        <v>749</v>
      </c>
      <c r="E526" s="30">
        <v>5150</v>
      </c>
      <c r="F526" s="21">
        <v>5</v>
      </c>
      <c r="G526" s="25">
        <f t="shared" si="14"/>
        <v>25750</v>
      </c>
      <c r="H526" s="26"/>
      <c r="I526" s="26"/>
      <c r="J526" s="26">
        <v>5</v>
      </c>
      <c r="K526" s="26">
        <f t="shared" si="15"/>
        <v>25750</v>
      </c>
    </row>
    <row r="527" spans="1:11" ht="83.25" customHeight="1">
      <c r="A527" s="20">
        <v>3858</v>
      </c>
      <c r="B527" s="31" t="s">
        <v>84</v>
      </c>
      <c r="C527" s="39" t="s">
        <v>750</v>
      </c>
      <c r="D527" s="33" t="s">
        <v>751</v>
      </c>
      <c r="E527" s="30">
        <v>27300</v>
      </c>
      <c r="F527" s="21">
        <v>1</v>
      </c>
      <c r="G527" s="25">
        <f t="shared" si="14"/>
        <v>27300</v>
      </c>
      <c r="H527" s="26"/>
      <c r="I527" s="26"/>
      <c r="J527" s="26">
        <v>1</v>
      </c>
      <c r="K527" s="26">
        <f t="shared" si="15"/>
        <v>27300</v>
      </c>
    </row>
    <row r="528" spans="1:11" ht="409.5" hidden="1">
      <c r="A528" s="20">
        <v>3859</v>
      </c>
      <c r="B528" s="31" t="s">
        <v>84</v>
      </c>
      <c r="C528" s="39" t="s">
        <v>752</v>
      </c>
      <c r="D528" s="33" t="s">
        <v>753</v>
      </c>
      <c r="E528" s="30">
        <v>9345</v>
      </c>
      <c r="F528" s="21"/>
      <c r="G528" s="25">
        <f t="shared" ref="G528:G591" si="16">E528*F528</f>
        <v>0</v>
      </c>
      <c r="H528" s="26"/>
      <c r="I528" s="26"/>
      <c r="J528" s="26"/>
      <c r="K528" s="26">
        <f t="shared" ref="K528:K591" si="17">E528*J528</f>
        <v>0</v>
      </c>
    </row>
    <row r="529" spans="1:11" ht="409.5" hidden="1">
      <c r="A529" s="20">
        <v>3860</v>
      </c>
      <c r="B529" s="31" t="s">
        <v>84</v>
      </c>
      <c r="C529" s="39" t="s">
        <v>754</v>
      </c>
      <c r="D529" s="33" t="s">
        <v>755</v>
      </c>
      <c r="E529" s="30">
        <v>14960</v>
      </c>
      <c r="F529" s="21"/>
      <c r="G529" s="25">
        <f t="shared" si="16"/>
        <v>0</v>
      </c>
      <c r="H529" s="26"/>
      <c r="I529" s="26"/>
      <c r="J529" s="26"/>
      <c r="K529" s="26">
        <f t="shared" si="17"/>
        <v>0</v>
      </c>
    </row>
    <row r="530" spans="1:11" ht="168" hidden="1">
      <c r="A530" s="20">
        <v>3861</v>
      </c>
      <c r="B530" s="31" t="s">
        <v>84</v>
      </c>
      <c r="C530" s="52" t="s">
        <v>756</v>
      </c>
      <c r="D530" s="52" t="s">
        <v>757</v>
      </c>
      <c r="E530" s="30">
        <v>8500</v>
      </c>
      <c r="F530" s="21"/>
      <c r="G530" s="25">
        <f t="shared" si="16"/>
        <v>0</v>
      </c>
      <c r="H530" s="26"/>
      <c r="I530" s="26"/>
      <c r="J530" s="26"/>
      <c r="K530" s="26">
        <f t="shared" si="17"/>
        <v>0</v>
      </c>
    </row>
    <row r="531" spans="1:11" ht="84" hidden="1">
      <c r="A531" s="20">
        <v>3862</v>
      </c>
      <c r="B531" s="31" t="s">
        <v>84</v>
      </c>
      <c r="C531" s="52" t="s">
        <v>758</v>
      </c>
      <c r="D531" s="33" t="s">
        <v>759</v>
      </c>
      <c r="E531" s="30">
        <v>4850</v>
      </c>
      <c r="F531" s="21"/>
      <c r="G531" s="25">
        <f t="shared" si="16"/>
        <v>0</v>
      </c>
      <c r="H531" s="26"/>
      <c r="I531" s="26"/>
      <c r="J531" s="26"/>
      <c r="K531" s="26">
        <f t="shared" si="17"/>
        <v>0</v>
      </c>
    </row>
    <row r="532" spans="1:11" ht="36" hidden="1">
      <c r="A532" s="20">
        <v>3863</v>
      </c>
      <c r="B532" s="31" t="s">
        <v>24</v>
      </c>
      <c r="C532" s="39" t="s">
        <v>760</v>
      </c>
      <c r="D532" s="39" t="s">
        <v>760</v>
      </c>
      <c r="E532" s="30"/>
      <c r="F532" s="21"/>
      <c r="G532" s="25">
        <f t="shared" si="16"/>
        <v>0</v>
      </c>
      <c r="H532" s="26"/>
      <c r="I532" s="26"/>
      <c r="J532" s="26"/>
      <c r="K532" s="26">
        <f t="shared" si="17"/>
        <v>0</v>
      </c>
    </row>
    <row r="533" spans="1:11" ht="409.5" hidden="1">
      <c r="A533" s="20">
        <v>3864</v>
      </c>
      <c r="B533" s="31" t="s">
        <v>84</v>
      </c>
      <c r="C533" s="39" t="s">
        <v>761</v>
      </c>
      <c r="D533" s="33" t="s">
        <v>762</v>
      </c>
      <c r="E533" s="30">
        <v>18080</v>
      </c>
      <c r="F533" s="21">
        <v>0</v>
      </c>
      <c r="G533" s="25">
        <f t="shared" si="16"/>
        <v>0</v>
      </c>
      <c r="H533" s="26"/>
      <c r="I533" s="26"/>
      <c r="J533" s="26">
        <v>0</v>
      </c>
      <c r="K533" s="26">
        <f t="shared" si="17"/>
        <v>0</v>
      </c>
    </row>
    <row r="534" spans="1:11" ht="60" customHeight="1">
      <c r="A534" s="20">
        <v>3865</v>
      </c>
      <c r="B534" s="31" t="s">
        <v>84</v>
      </c>
      <c r="C534" s="39" t="s">
        <v>763</v>
      </c>
      <c r="D534" s="33" t="s">
        <v>764</v>
      </c>
      <c r="E534" s="30">
        <v>4050</v>
      </c>
      <c r="F534" s="21">
        <v>7</v>
      </c>
      <c r="G534" s="25">
        <f t="shared" si="16"/>
        <v>28350</v>
      </c>
      <c r="H534" s="26"/>
      <c r="I534" s="26"/>
      <c r="J534" s="26">
        <v>7</v>
      </c>
      <c r="K534" s="26">
        <f t="shared" si="17"/>
        <v>28350</v>
      </c>
    </row>
    <row r="535" spans="1:11" ht="36" hidden="1">
      <c r="A535" s="20">
        <v>3866</v>
      </c>
      <c r="B535" s="31" t="s">
        <v>84</v>
      </c>
      <c r="C535" s="39" t="s">
        <v>765</v>
      </c>
      <c r="D535" s="33" t="s">
        <v>766</v>
      </c>
      <c r="E535" s="44">
        <v>6220</v>
      </c>
      <c r="F535" s="21"/>
      <c r="G535" s="25">
        <f t="shared" si="16"/>
        <v>0</v>
      </c>
      <c r="H535" s="26"/>
      <c r="I535" s="26"/>
      <c r="J535" s="26"/>
      <c r="K535" s="26">
        <f t="shared" si="17"/>
        <v>0</v>
      </c>
    </row>
    <row r="536" spans="1:11" ht="24" hidden="1">
      <c r="A536" s="20">
        <v>3867</v>
      </c>
      <c r="B536" s="31" t="s">
        <v>84</v>
      </c>
      <c r="C536" s="39" t="s">
        <v>767</v>
      </c>
      <c r="D536" s="33" t="s">
        <v>768</v>
      </c>
      <c r="E536" s="44">
        <v>66800</v>
      </c>
      <c r="F536" s="21"/>
      <c r="G536" s="25">
        <f t="shared" si="16"/>
        <v>0</v>
      </c>
      <c r="H536" s="26"/>
      <c r="I536" s="26"/>
      <c r="J536" s="26"/>
      <c r="K536" s="26">
        <f t="shared" si="17"/>
        <v>0</v>
      </c>
    </row>
    <row r="537" spans="1:11" ht="24" hidden="1">
      <c r="A537" s="20">
        <v>3868</v>
      </c>
      <c r="B537" s="31" t="s">
        <v>84</v>
      </c>
      <c r="C537" s="39" t="s">
        <v>769</v>
      </c>
      <c r="D537" s="33" t="s">
        <v>770</v>
      </c>
      <c r="E537" s="30">
        <v>22160</v>
      </c>
      <c r="F537" s="21"/>
      <c r="G537" s="25">
        <f t="shared" si="16"/>
        <v>0</v>
      </c>
      <c r="H537" s="26"/>
      <c r="I537" s="26"/>
      <c r="J537" s="26"/>
      <c r="K537" s="26">
        <f t="shared" si="17"/>
        <v>0</v>
      </c>
    </row>
    <row r="538" spans="1:11" ht="48" hidden="1">
      <c r="A538" s="20">
        <v>3869</v>
      </c>
      <c r="B538" s="31" t="s">
        <v>84</v>
      </c>
      <c r="C538" s="39" t="s">
        <v>771</v>
      </c>
      <c r="D538" s="33" t="s">
        <v>772</v>
      </c>
      <c r="E538" s="30">
        <v>6600</v>
      </c>
      <c r="F538" s="21">
        <v>0</v>
      </c>
      <c r="G538" s="25">
        <f t="shared" si="16"/>
        <v>0</v>
      </c>
      <c r="H538" s="26"/>
      <c r="I538" s="26"/>
      <c r="J538" s="26">
        <v>0</v>
      </c>
      <c r="K538" s="26">
        <f t="shared" si="17"/>
        <v>0</v>
      </c>
    </row>
    <row r="539" spans="1:11" ht="72" hidden="1">
      <c r="A539" s="20">
        <v>3870</v>
      </c>
      <c r="B539" s="31" t="s">
        <v>24</v>
      </c>
      <c r="C539" s="38" t="s">
        <v>773</v>
      </c>
      <c r="D539" s="33" t="s">
        <v>774</v>
      </c>
      <c r="E539" s="30">
        <v>27830</v>
      </c>
      <c r="F539" s="21"/>
      <c r="G539" s="25">
        <f t="shared" si="16"/>
        <v>0</v>
      </c>
      <c r="H539" s="26"/>
      <c r="I539" s="26"/>
      <c r="J539" s="26"/>
      <c r="K539" s="26">
        <f t="shared" si="17"/>
        <v>0</v>
      </c>
    </row>
    <row r="540" spans="1:11" ht="72" hidden="1">
      <c r="A540" s="20">
        <v>3871</v>
      </c>
      <c r="B540" s="31" t="s">
        <v>24</v>
      </c>
      <c r="C540" s="38" t="s">
        <v>775</v>
      </c>
      <c r="D540" s="33" t="s">
        <v>776</v>
      </c>
      <c r="E540" s="58">
        <v>37230</v>
      </c>
      <c r="F540" s="21"/>
      <c r="G540" s="25">
        <f t="shared" si="16"/>
        <v>0</v>
      </c>
      <c r="H540" s="26"/>
      <c r="I540" s="26"/>
      <c r="J540" s="26"/>
      <c r="K540" s="26">
        <f t="shared" si="17"/>
        <v>0</v>
      </c>
    </row>
    <row r="541" spans="1:11" ht="72" hidden="1">
      <c r="A541" s="20">
        <v>3872</v>
      </c>
      <c r="B541" s="31" t="s">
        <v>24</v>
      </c>
      <c r="C541" s="38" t="s">
        <v>775</v>
      </c>
      <c r="D541" s="33" t="s">
        <v>777</v>
      </c>
      <c r="E541" s="58">
        <v>5850</v>
      </c>
      <c r="F541" s="21"/>
      <c r="G541" s="25">
        <f t="shared" si="16"/>
        <v>0</v>
      </c>
      <c r="H541" s="26"/>
      <c r="I541" s="26"/>
      <c r="J541" s="26"/>
      <c r="K541" s="26">
        <f t="shared" si="17"/>
        <v>0</v>
      </c>
    </row>
    <row r="542" spans="1:11" ht="84" hidden="1">
      <c r="A542" s="20">
        <v>3873</v>
      </c>
      <c r="B542" s="31" t="s">
        <v>24</v>
      </c>
      <c r="C542" s="38" t="s">
        <v>778</v>
      </c>
      <c r="D542" s="33" t="s">
        <v>779</v>
      </c>
      <c r="E542" s="58">
        <v>3860</v>
      </c>
      <c r="F542" s="21"/>
      <c r="G542" s="25">
        <f t="shared" si="16"/>
        <v>0</v>
      </c>
      <c r="H542" s="26"/>
      <c r="I542" s="26"/>
      <c r="J542" s="26"/>
      <c r="K542" s="26">
        <f t="shared" si="17"/>
        <v>0</v>
      </c>
    </row>
    <row r="543" spans="1:11" ht="36" hidden="1">
      <c r="A543" s="20">
        <v>3874</v>
      </c>
      <c r="B543" s="31" t="s">
        <v>84</v>
      </c>
      <c r="C543" s="39" t="s">
        <v>780</v>
      </c>
      <c r="D543" s="33" t="s">
        <v>781</v>
      </c>
      <c r="E543" s="30">
        <v>3520</v>
      </c>
      <c r="F543" s="21">
        <v>0</v>
      </c>
      <c r="G543" s="25">
        <f t="shared" si="16"/>
        <v>0</v>
      </c>
      <c r="H543" s="26">
        <v>0</v>
      </c>
      <c r="I543" s="26">
        <v>0</v>
      </c>
      <c r="J543" s="26">
        <v>0</v>
      </c>
      <c r="K543" s="26">
        <f t="shared" si="17"/>
        <v>0</v>
      </c>
    </row>
    <row r="544" spans="1:11" ht="70.5" customHeight="1">
      <c r="A544" s="20">
        <v>3875</v>
      </c>
      <c r="B544" s="31" t="s">
        <v>84</v>
      </c>
      <c r="C544" s="39" t="s">
        <v>782</v>
      </c>
      <c r="D544" s="33" t="s">
        <v>783</v>
      </c>
      <c r="E544" s="30">
        <v>4200</v>
      </c>
      <c r="F544" s="21">
        <v>2</v>
      </c>
      <c r="G544" s="25">
        <f t="shared" si="16"/>
        <v>8400</v>
      </c>
      <c r="H544" s="26">
        <v>0</v>
      </c>
      <c r="I544" s="26">
        <v>0</v>
      </c>
      <c r="J544" s="26">
        <v>2</v>
      </c>
      <c r="K544" s="26">
        <f t="shared" si="17"/>
        <v>8400</v>
      </c>
    </row>
    <row r="545" spans="1:11" ht="108" hidden="1">
      <c r="A545" s="20">
        <v>3876</v>
      </c>
      <c r="B545" s="31" t="s">
        <v>84</v>
      </c>
      <c r="C545" s="39" t="s">
        <v>784</v>
      </c>
      <c r="D545" s="33" t="s">
        <v>784</v>
      </c>
      <c r="E545" s="30">
        <v>3730</v>
      </c>
      <c r="F545" s="21">
        <v>0</v>
      </c>
      <c r="G545" s="25">
        <f t="shared" si="16"/>
        <v>0</v>
      </c>
      <c r="H545" s="26"/>
      <c r="I545" s="26"/>
      <c r="J545" s="26">
        <v>0</v>
      </c>
      <c r="K545" s="26">
        <f t="shared" si="17"/>
        <v>0</v>
      </c>
    </row>
    <row r="546" spans="1:11" ht="82.5" customHeight="1">
      <c r="A546" s="20">
        <v>3877</v>
      </c>
      <c r="B546" s="31" t="s">
        <v>84</v>
      </c>
      <c r="C546" s="39" t="s">
        <v>785</v>
      </c>
      <c r="D546" s="53" t="s">
        <v>786</v>
      </c>
      <c r="E546" s="30">
        <v>23200</v>
      </c>
      <c r="F546" s="21">
        <v>2</v>
      </c>
      <c r="G546" s="25">
        <f t="shared" si="16"/>
        <v>46400</v>
      </c>
      <c r="H546" s="26">
        <v>0</v>
      </c>
      <c r="I546" s="26">
        <v>0</v>
      </c>
      <c r="J546" s="26">
        <v>2</v>
      </c>
      <c r="K546" s="26">
        <f t="shared" si="17"/>
        <v>46400</v>
      </c>
    </row>
    <row r="547" spans="1:11" ht="409.5" hidden="1">
      <c r="A547" s="20">
        <v>3878</v>
      </c>
      <c r="B547" s="31" t="s">
        <v>84</v>
      </c>
      <c r="C547" s="39" t="s">
        <v>787</v>
      </c>
      <c r="D547" s="33" t="s">
        <v>788</v>
      </c>
      <c r="E547" s="30">
        <v>4110</v>
      </c>
      <c r="F547" s="21"/>
      <c r="G547" s="25">
        <f t="shared" si="16"/>
        <v>0</v>
      </c>
      <c r="H547" s="26"/>
      <c r="I547" s="26"/>
      <c r="J547" s="26"/>
      <c r="K547" s="26">
        <f t="shared" si="17"/>
        <v>0</v>
      </c>
    </row>
    <row r="548" spans="1:11" ht="64.5" customHeight="1">
      <c r="A548" s="20">
        <v>3879</v>
      </c>
      <c r="B548" s="31" t="s">
        <v>84</v>
      </c>
      <c r="C548" s="39" t="s">
        <v>789</v>
      </c>
      <c r="D548" s="33" t="s">
        <v>790</v>
      </c>
      <c r="E548" s="30">
        <v>26040</v>
      </c>
      <c r="F548" s="21">
        <v>1</v>
      </c>
      <c r="G548" s="25">
        <f t="shared" si="16"/>
        <v>26040</v>
      </c>
      <c r="H548" s="26">
        <v>0</v>
      </c>
      <c r="I548" s="26">
        <v>0</v>
      </c>
      <c r="J548" s="26">
        <v>1</v>
      </c>
      <c r="K548" s="26">
        <f t="shared" si="17"/>
        <v>26040</v>
      </c>
    </row>
    <row r="549" spans="1:11" ht="360" hidden="1">
      <c r="A549" s="20">
        <v>3880</v>
      </c>
      <c r="B549" s="31" t="s">
        <v>84</v>
      </c>
      <c r="C549" s="39" t="s">
        <v>791</v>
      </c>
      <c r="D549" s="33" t="s">
        <v>792</v>
      </c>
      <c r="E549" s="30">
        <v>15120</v>
      </c>
      <c r="F549" s="21"/>
      <c r="G549" s="25">
        <f t="shared" si="16"/>
        <v>0</v>
      </c>
      <c r="H549" s="26"/>
      <c r="I549" s="26"/>
      <c r="J549" s="26"/>
      <c r="K549" s="26">
        <f t="shared" si="17"/>
        <v>0</v>
      </c>
    </row>
    <row r="550" spans="1:11" ht="360" hidden="1">
      <c r="A550" s="20">
        <v>3881</v>
      </c>
      <c r="B550" s="31" t="s">
        <v>84</v>
      </c>
      <c r="C550" s="39" t="s">
        <v>793</v>
      </c>
      <c r="D550" s="33" t="s">
        <v>794</v>
      </c>
      <c r="E550" s="30">
        <v>19740</v>
      </c>
      <c r="F550" s="21"/>
      <c r="G550" s="25">
        <f t="shared" si="16"/>
        <v>0</v>
      </c>
      <c r="H550" s="26"/>
      <c r="I550" s="26"/>
      <c r="J550" s="26"/>
      <c r="K550" s="26">
        <f t="shared" si="17"/>
        <v>0</v>
      </c>
    </row>
    <row r="551" spans="1:11" ht="24">
      <c r="A551" s="20">
        <v>3882</v>
      </c>
      <c r="B551" s="31" t="s">
        <v>24</v>
      </c>
      <c r="C551" s="39" t="s">
        <v>795</v>
      </c>
      <c r="D551" s="33" t="s">
        <v>796</v>
      </c>
      <c r="E551" s="30">
        <v>4250</v>
      </c>
      <c r="F551" s="21">
        <v>2</v>
      </c>
      <c r="G551" s="25">
        <f t="shared" si="16"/>
        <v>8500</v>
      </c>
      <c r="H551" s="26"/>
      <c r="I551" s="26"/>
      <c r="J551" s="26">
        <v>2</v>
      </c>
      <c r="K551" s="26">
        <f t="shared" si="17"/>
        <v>8500</v>
      </c>
    </row>
    <row r="552" spans="1:11" ht="409.5" hidden="1">
      <c r="A552" s="20">
        <v>3883</v>
      </c>
      <c r="B552" s="31" t="s">
        <v>84</v>
      </c>
      <c r="C552" s="39" t="s">
        <v>797</v>
      </c>
      <c r="D552" s="33" t="s">
        <v>798</v>
      </c>
      <c r="E552" s="30">
        <v>5040</v>
      </c>
      <c r="F552" s="21"/>
      <c r="G552" s="25">
        <f t="shared" si="16"/>
        <v>0</v>
      </c>
      <c r="H552" s="26"/>
      <c r="I552" s="26"/>
      <c r="J552" s="26"/>
      <c r="K552" s="26">
        <f t="shared" si="17"/>
        <v>0</v>
      </c>
    </row>
    <row r="553" spans="1:11" ht="409.5" hidden="1">
      <c r="A553" s="20">
        <v>3884</v>
      </c>
      <c r="B553" s="31" t="s">
        <v>84</v>
      </c>
      <c r="C553" s="39" t="s">
        <v>799</v>
      </c>
      <c r="D553" s="33" t="s">
        <v>800</v>
      </c>
      <c r="E553" s="30">
        <v>12200</v>
      </c>
      <c r="F553" s="21"/>
      <c r="G553" s="25">
        <f t="shared" si="16"/>
        <v>0</v>
      </c>
      <c r="H553" s="26"/>
      <c r="I553" s="26"/>
      <c r="J553" s="26"/>
      <c r="K553" s="26">
        <f t="shared" si="17"/>
        <v>0</v>
      </c>
    </row>
    <row r="554" spans="1:11" ht="409.5" hidden="1">
      <c r="A554" s="20">
        <v>3885</v>
      </c>
      <c r="B554" s="31" t="s">
        <v>84</v>
      </c>
      <c r="C554" s="39" t="s">
        <v>801</v>
      </c>
      <c r="D554" s="33" t="s">
        <v>802</v>
      </c>
      <c r="E554" s="30">
        <v>7680</v>
      </c>
      <c r="F554" s="21"/>
      <c r="G554" s="25">
        <f t="shared" si="16"/>
        <v>0</v>
      </c>
      <c r="H554" s="26"/>
      <c r="I554" s="26"/>
      <c r="J554" s="26"/>
      <c r="K554" s="26">
        <f t="shared" si="17"/>
        <v>0</v>
      </c>
    </row>
    <row r="555" spans="1:11" ht="48" hidden="1">
      <c r="A555" s="20">
        <v>3886</v>
      </c>
      <c r="B555" s="31" t="s">
        <v>84</v>
      </c>
      <c r="C555" s="53" t="s">
        <v>803</v>
      </c>
      <c r="D555" s="53" t="s">
        <v>804</v>
      </c>
      <c r="E555" s="30">
        <v>95580</v>
      </c>
      <c r="F555" s="21"/>
      <c r="G555" s="25">
        <f t="shared" si="16"/>
        <v>0</v>
      </c>
      <c r="H555" s="26"/>
      <c r="I555" s="26"/>
      <c r="J555" s="26"/>
      <c r="K555" s="26">
        <f t="shared" si="17"/>
        <v>0</v>
      </c>
    </row>
    <row r="556" spans="1:11" ht="24" hidden="1">
      <c r="A556" s="20">
        <v>3887</v>
      </c>
      <c r="B556" s="31" t="s">
        <v>84</v>
      </c>
      <c r="C556" s="53" t="s">
        <v>805</v>
      </c>
      <c r="D556" s="53" t="s">
        <v>805</v>
      </c>
      <c r="E556" s="30">
        <v>13230</v>
      </c>
      <c r="F556" s="21"/>
      <c r="G556" s="25">
        <f t="shared" si="16"/>
        <v>0</v>
      </c>
      <c r="H556" s="26"/>
      <c r="I556" s="26"/>
      <c r="J556" s="26"/>
      <c r="K556" s="26">
        <f t="shared" si="17"/>
        <v>0</v>
      </c>
    </row>
    <row r="557" spans="1:11" ht="409.5" hidden="1">
      <c r="A557" s="20">
        <v>3888</v>
      </c>
      <c r="B557" s="31" t="s">
        <v>84</v>
      </c>
      <c r="C557" s="39" t="s">
        <v>806</v>
      </c>
      <c r="D557" s="39" t="s">
        <v>807</v>
      </c>
      <c r="E557" s="30">
        <v>31290</v>
      </c>
      <c r="F557" s="21"/>
      <c r="G557" s="25">
        <f t="shared" si="16"/>
        <v>0</v>
      </c>
      <c r="H557" s="26"/>
      <c r="I557" s="26"/>
      <c r="J557" s="26"/>
      <c r="K557" s="26">
        <f t="shared" si="17"/>
        <v>0</v>
      </c>
    </row>
    <row r="558" spans="1:11" ht="409.5" hidden="1">
      <c r="A558" s="20">
        <v>3889</v>
      </c>
      <c r="B558" s="31" t="s">
        <v>84</v>
      </c>
      <c r="C558" s="39" t="s">
        <v>808</v>
      </c>
      <c r="D558" s="33" t="s">
        <v>809</v>
      </c>
      <c r="E558" s="30">
        <v>6530</v>
      </c>
      <c r="F558" s="21"/>
      <c r="G558" s="25">
        <f t="shared" si="16"/>
        <v>0</v>
      </c>
      <c r="H558" s="26"/>
      <c r="I558" s="26"/>
      <c r="J558" s="26"/>
      <c r="K558" s="26">
        <f t="shared" si="17"/>
        <v>0</v>
      </c>
    </row>
    <row r="559" spans="1:11" ht="78.75" customHeight="1">
      <c r="A559" s="20">
        <v>3890</v>
      </c>
      <c r="B559" s="31" t="s">
        <v>84</v>
      </c>
      <c r="C559" s="39" t="s">
        <v>810</v>
      </c>
      <c r="D559" s="33" t="s">
        <v>811</v>
      </c>
      <c r="E559" s="30">
        <v>5070</v>
      </c>
      <c r="F559" s="21">
        <v>2</v>
      </c>
      <c r="G559" s="25">
        <f t="shared" si="16"/>
        <v>10140</v>
      </c>
      <c r="H559" s="26">
        <v>0</v>
      </c>
      <c r="I559" s="26">
        <v>0</v>
      </c>
      <c r="J559" s="26">
        <v>2</v>
      </c>
      <c r="K559" s="26">
        <f t="shared" si="17"/>
        <v>10140</v>
      </c>
    </row>
    <row r="560" spans="1:11" ht="409.5" hidden="1">
      <c r="A560" s="20">
        <v>3891</v>
      </c>
      <c r="B560" s="31" t="s">
        <v>84</v>
      </c>
      <c r="C560" s="39" t="s">
        <v>812</v>
      </c>
      <c r="D560" s="33" t="s">
        <v>813</v>
      </c>
      <c r="E560" s="30">
        <v>7240</v>
      </c>
      <c r="F560" s="21"/>
      <c r="G560" s="25">
        <f t="shared" si="16"/>
        <v>0</v>
      </c>
      <c r="H560" s="26"/>
      <c r="I560" s="26"/>
      <c r="J560" s="26"/>
      <c r="K560" s="26">
        <f t="shared" si="17"/>
        <v>0</v>
      </c>
    </row>
    <row r="561" spans="1:11" ht="64.5" customHeight="1">
      <c r="A561" s="20">
        <v>3892</v>
      </c>
      <c r="B561" s="31" t="s">
        <v>84</v>
      </c>
      <c r="C561" s="39" t="s">
        <v>812</v>
      </c>
      <c r="D561" s="33" t="s">
        <v>814</v>
      </c>
      <c r="E561" s="30">
        <v>5870</v>
      </c>
      <c r="F561" s="21">
        <v>6</v>
      </c>
      <c r="G561" s="25">
        <f t="shared" si="16"/>
        <v>35220</v>
      </c>
      <c r="H561" s="26">
        <v>0</v>
      </c>
      <c r="I561" s="26">
        <v>0</v>
      </c>
      <c r="J561" s="26">
        <v>6</v>
      </c>
      <c r="K561" s="26">
        <f t="shared" si="17"/>
        <v>35220</v>
      </c>
    </row>
    <row r="562" spans="1:11" ht="409.5" hidden="1">
      <c r="A562" s="20">
        <v>3893</v>
      </c>
      <c r="B562" s="31" t="s">
        <v>84</v>
      </c>
      <c r="C562" s="39" t="s">
        <v>815</v>
      </c>
      <c r="D562" s="39" t="s">
        <v>816</v>
      </c>
      <c r="E562" s="30">
        <v>7240</v>
      </c>
      <c r="F562" s="21">
        <v>0</v>
      </c>
      <c r="G562" s="25">
        <f t="shared" si="16"/>
        <v>0</v>
      </c>
      <c r="H562" s="26">
        <v>0</v>
      </c>
      <c r="I562" s="26">
        <v>0</v>
      </c>
      <c r="J562" s="26">
        <v>0</v>
      </c>
      <c r="K562" s="26">
        <f t="shared" si="17"/>
        <v>0</v>
      </c>
    </row>
    <row r="563" spans="1:11" ht="57.75" customHeight="1">
      <c r="A563" s="20">
        <v>3894</v>
      </c>
      <c r="B563" s="31" t="s">
        <v>84</v>
      </c>
      <c r="C563" s="39" t="s">
        <v>817</v>
      </c>
      <c r="D563" s="33" t="s">
        <v>818</v>
      </c>
      <c r="E563" s="30">
        <v>5870</v>
      </c>
      <c r="F563" s="21">
        <v>6</v>
      </c>
      <c r="G563" s="25">
        <f t="shared" si="16"/>
        <v>35220</v>
      </c>
      <c r="H563" s="26">
        <v>1</v>
      </c>
      <c r="I563" s="26">
        <f>1*5870</f>
        <v>5870</v>
      </c>
      <c r="J563" s="26">
        <v>5</v>
      </c>
      <c r="K563" s="26">
        <f t="shared" si="17"/>
        <v>29350</v>
      </c>
    </row>
    <row r="564" spans="1:11" ht="408" hidden="1">
      <c r="A564" s="20">
        <v>3895</v>
      </c>
      <c r="B564" s="31" t="s">
        <v>84</v>
      </c>
      <c r="C564" s="39" t="s">
        <v>819</v>
      </c>
      <c r="D564" s="33" t="s">
        <v>820</v>
      </c>
      <c r="E564" s="30">
        <v>3040</v>
      </c>
      <c r="F564" s="21"/>
      <c r="G564" s="25">
        <f t="shared" si="16"/>
        <v>0</v>
      </c>
      <c r="H564" s="26"/>
      <c r="I564" s="26"/>
      <c r="J564" s="26"/>
      <c r="K564" s="26">
        <f t="shared" si="17"/>
        <v>0</v>
      </c>
    </row>
    <row r="565" spans="1:11" ht="56.25" customHeight="1">
      <c r="A565" s="20">
        <v>3896</v>
      </c>
      <c r="B565" s="31" t="s">
        <v>24</v>
      </c>
      <c r="C565" s="39" t="s">
        <v>821</v>
      </c>
      <c r="D565" s="33" t="s">
        <v>822</v>
      </c>
      <c r="E565" s="30">
        <v>4940</v>
      </c>
      <c r="F565" s="21">
        <v>7</v>
      </c>
      <c r="G565" s="25">
        <f t="shared" si="16"/>
        <v>34580</v>
      </c>
      <c r="H565" s="26">
        <v>2</v>
      </c>
      <c r="I565" s="26">
        <f>2*4368</f>
        <v>8736</v>
      </c>
      <c r="J565" s="26">
        <v>5</v>
      </c>
      <c r="K565" s="26">
        <f t="shared" si="17"/>
        <v>24700</v>
      </c>
    </row>
    <row r="566" spans="1:11" ht="409.5" hidden="1">
      <c r="A566" s="20">
        <v>3897</v>
      </c>
      <c r="B566" s="31" t="s">
        <v>84</v>
      </c>
      <c r="C566" s="39" t="s">
        <v>823</v>
      </c>
      <c r="D566" s="33" t="s">
        <v>824</v>
      </c>
      <c r="E566" s="30">
        <v>9950</v>
      </c>
      <c r="F566" s="21"/>
      <c r="G566" s="25">
        <f t="shared" si="16"/>
        <v>0</v>
      </c>
      <c r="H566" s="26"/>
      <c r="I566" s="26"/>
      <c r="J566" s="26"/>
      <c r="K566" s="26">
        <f t="shared" si="17"/>
        <v>0</v>
      </c>
    </row>
    <row r="567" spans="1:11" ht="409.5" hidden="1">
      <c r="A567" s="20">
        <v>3898</v>
      </c>
      <c r="B567" s="31" t="s">
        <v>84</v>
      </c>
      <c r="C567" s="39" t="s">
        <v>825</v>
      </c>
      <c r="D567" s="33" t="s">
        <v>826</v>
      </c>
      <c r="E567" s="30">
        <v>4120</v>
      </c>
      <c r="F567" s="21"/>
      <c r="G567" s="25">
        <f t="shared" si="16"/>
        <v>0</v>
      </c>
      <c r="H567" s="26"/>
      <c r="I567" s="26"/>
      <c r="J567" s="26"/>
      <c r="K567" s="26">
        <f t="shared" si="17"/>
        <v>0</v>
      </c>
    </row>
    <row r="568" spans="1:11" ht="24" hidden="1">
      <c r="A568" s="20">
        <v>3899</v>
      </c>
      <c r="B568" s="31" t="s">
        <v>84</v>
      </c>
      <c r="C568" s="39" t="s">
        <v>827</v>
      </c>
      <c r="D568" s="33" t="s">
        <v>828</v>
      </c>
      <c r="E568" s="30">
        <v>3250</v>
      </c>
      <c r="F568" s="21"/>
      <c r="G568" s="25">
        <f t="shared" si="16"/>
        <v>0</v>
      </c>
      <c r="H568" s="26"/>
      <c r="I568" s="26"/>
      <c r="J568" s="26"/>
      <c r="K568" s="26">
        <f t="shared" si="17"/>
        <v>0</v>
      </c>
    </row>
    <row r="569" spans="1:11" ht="409.5" hidden="1">
      <c r="A569" s="20">
        <v>3900</v>
      </c>
      <c r="B569" s="31" t="s">
        <v>84</v>
      </c>
      <c r="C569" s="39" t="s">
        <v>829</v>
      </c>
      <c r="D569" s="33" t="s">
        <v>830</v>
      </c>
      <c r="E569" s="30">
        <v>11650</v>
      </c>
      <c r="F569" s="21"/>
      <c r="G569" s="25">
        <f t="shared" si="16"/>
        <v>0</v>
      </c>
      <c r="H569" s="26"/>
      <c r="I569" s="26"/>
      <c r="J569" s="26"/>
      <c r="K569" s="26">
        <f t="shared" si="17"/>
        <v>0</v>
      </c>
    </row>
    <row r="570" spans="1:11" ht="409.5" hidden="1">
      <c r="A570" s="20">
        <v>3901</v>
      </c>
      <c r="B570" s="31" t="s">
        <v>84</v>
      </c>
      <c r="C570" s="39" t="s">
        <v>829</v>
      </c>
      <c r="D570" s="33" t="s">
        <v>831</v>
      </c>
      <c r="E570" s="30">
        <v>18600</v>
      </c>
      <c r="F570" s="21"/>
      <c r="G570" s="25">
        <f t="shared" si="16"/>
        <v>0</v>
      </c>
      <c r="H570" s="26"/>
      <c r="I570" s="26"/>
      <c r="J570" s="26"/>
      <c r="K570" s="26">
        <f t="shared" si="17"/>
        <v>0</v>
      </c>
    </row>
    <row r="571" spans="1:11" ht="409.5" hidden="1">
      <c r="A571" s="20">
        <v>3902</v>
      </c>
      <c r="B571" s="31" t="s">
        <v>84</v>
      </c>
      <c r="C571" s="39" t="s">
        <v>832</v>
      </c>
      <c r="D571" s="39" t="s">
        <v>833</v>
      </c>
      <c r="E571" s="30">
        <v>9240</v>
      </c>
      <c r="F571" s="21"/>
      <c r="G571" s="25">
        <f t="shared" si="16"/>
        <v>0</v>
      </c>
      <c r="H571" s="26"/>
      <c r="I571" s="26"/>
      <c r="J571" s="26"/>
      <c r="K571" s="26">
        <f t="shared" si="17"/>
        <v>0</v>
      </c>
    </row>
    <row r="572" spans="1:11" ht="409.5" hidden="1">
      <c r="A572" s="20">
        <v>3903</v>
      </c>
      <c r="B572" s="31" t="s">
        <v>84</v>
      </c>
      <c r="C572" s="39" t="s">
        <v>832</v>
      </c>
      <c r="D572" s="33" t="s">
        <v>834</v>
      </c>
      <c r="E572" s="30">
        <v>13760</v>
      </c>
      <c r="F572" s="21"/>
      <c r="G572" s="25">
        <f t="shared" si="16"/>
        <v>0</v>
      </c>
      <c r="H572" s="26"/>
      <c r="I572" s="26"/>
      <c r="J572" s="26"/>
      <c r="K572" s="26">
        <f t="shared" si="17"/>
        <v>0</v>
      </c>
    </row>
    <row r="573" spans="1:11" ht="396" hidden="1">
      <c r="A573" s="20">
        <v>3904</v>
      </c>
      <c r="B573" s="31" t="s">
        <v>84</v>
      </c>
      <c r="C573" s="39" t="s">
        <v>835</v>
      </c>
      <c r="D573" s="33" t="s">
        <v>836</v>
      </c>
      <c r="E573" s="30">
        <v>4250</v>
      </c>
      <c r="F573" s="21"/>
      <c r="G573" s="25">
        <f t="shared" si="16"/>
        <v>0</v>
      </c>
      <c r="H573" s="26"/>
      <c r="I573" s="26"/>
      <c r="J573" s="26"/>
      <c r="K573" s="26">
        <f t="shared" si="17"/>
        <v>0</v>
      </c>
    </row>
    <row r="574" spans="1:11" ht="409.5" hidden="1">
      <c r="A574" s="20">
        <v>3905</v>
      </c>
      <c r="B574" s="31" t="s">
        <v>84</v>
      </c>
      <c r="C574" s="39" t="s">
        <v>837</v>
      </c>
      <c r="D574" s="33" t="s">
        <v>838</v>
      </c>
      <c r="E574" s="30">
        <v>30600</v>
      </c>
      <c r="F574" s="21"/>
      <c r="G574" s="25">
        <f t="shared" si="16"/>
        <v>0</v>
      </c>
      <c r="H574" s="26"/>
      <c r="I574" s="26"/>
      <c r="J574" s="26"/>
      <c r="K574" s="26">
        <f t="shared" si="17"/>
        <v>0</v>
      </c>
    </row>
    <row r="575" spans="1:11" ht="24" hidden="1">
      <c r="A575" s="20">
        <v>3906</v>
      </c>
      <c r="B575" s="31" t="s">
        <v>12</v>
      </c>
      <c r="C575" s="39" t="s">
        <v>839</v>
      </c>
      <c r="D575" s="33" t="s">
        <v>840</v>
      </c>
      <c r="E575" s="30"/>
      <c r="F575" s="21"/>
      <c r="G575" s="25">
        <f t="shared" si="16"/>
        <v>0</v>
      </c>
      <c r="H575" s="26"/>
      <c r="I575" s="26"/>
      <c r="J575" s="26"/>
      <c r="K575" s="26">
        <f t="shared" si="17"/>
        <v>0</v>
      </c>
    </row>
    <row r="576" spans="1:11" ht="36" hidden="1">
      <c r="A576" s="20">
        <v>3907</v>
      </c>
      <c r="B576" s="31" t="s">
        <v>24</v>
      </c>
      <c r="C576" s="39" t="s">
        <v>841</v>
      </c>
      <c r="D576" s="33" t="s">
        <v>842</v>
      </c>
      <c r="E576" s="30"/>
      <c r="F576" s="21"/>
      <c r="G576" s="25">
        <f t="shared" si="16"/>
        <v>0</v>
      </c>
      <c r="H576" s="26"/>
      <c r="I576" s="26"/>
      <c r="J576" s="26"/>
      <c r="K576" s="26">
        <f t="shared" si="17"/>
        <v>0</v>
      </c>
    </row>
    <row r="577" spans="1:11" ht="24" hidden="1">
      <c r="A577" s="20">
        <v>3908</v>
      </c>
      <c r="B577" s="31" t="s">
        <v>24</v>
      </c>
      <c r="C577" s="39" t="s">
        <v>843</v>
      </c>
      <c r="D577" s="33" t="s">
        <v>844</v>
      </c>
      <c r="E577" s="30"/>
      <c r="F577" s="21"/>
      <c r="G577" s="25">
        <f t="shared" si="16"/>
        <v>0</v>
      </c>
      <c r="H577" s="26"/>
      <c r="I577" s="26"/>
      <c r="J577" s="26"/>
      <c r="K577" s="26">
        <f t="shared" si="17"/>
        <v>0</v>
      </c>
    </row>
    <row r="578" spans="1:11" ht="36" hidden="1">
      <c r="A578" s="20">
        <v>3909</v>
      </c>
      <c r="B578" s="31" t="s">
        <v>24</v>
      </c>
      <c r="C578" s="39" t="s">
        <v>845</v>
      </c>
      <c r="D578" s="33" t="s">
        <v>846</v>
      </c>
      <c r="E578" s="30"/>
      <c r="F578" s="21"/>
      <c r="G578" s="25">
        <f t="shared" si="16"/>
        <v>0</v>
      </c>
      <c r="H578" s="26"/>
      <c r="I578" s="26"/>
      <c r="J578" s="26"/>
      <c r="K578" s="26">
        <f t="shared" si="17"/>
        <v>0</v>
      </c>
    </row>
    <row r="579" spans="1:11" ht="408" hidden="1">
      <c r="A579" s="20">
        <v>3910</v>
      </c>
      <c r="B579" s="31" t="s">
        <v>84</v>
      </c>
      <c r="C579" s="39" t="s">
        <v>847</v>
      </c>
      <c r="D579" s="33" t="s">
        <v>848</v>
      </c>
      <c r="E579" s="30">
        <v>8100</v>
      </c>
      <c r="F579" s="21"/>
      <c r="G579" s="25">
        <f t="shared" si="16"/>
        <v>0</v>
      </c>
      <c r="H579" s="26"/>
      <c r="I579" s="26"/>
      <c r="J579" s="26"/>
      <c r="K579" s="26">
        <f t="shared" si="17"/>
        <v>0</v>
      </c>
    </row>
    <row r="580" spans="1:11" ht="24" hidden="1">
      <c r="A580" s="20">
        <v>3911</v>
      </c>
      <c r="B580" s="31"/>
      <c r="C580" s="28" t="s">
        <v>849</v>
      </c>
      <c r="D580" s="33"/>
      <c r="E580" s="30"/>
      <c r="F580" s="21">
        <v>0</v>
      </c>
      <c r="G580" s="25">
        <f t="shared" si="16"/>
        <v>0</v>
      </c>
      <c r="H580" s="26"/>
      <c r="I580" s="26"/>
      <c r="J580" s="26">
        <v>1E-4</v>
      </c>
      <c r="K580" s="26">
        <f t="shared" si="17"/>
        <v>0</v>
      </c>
    </row>
    <row r="581" spans="1:11" ht="59.25" customHeight="1">
      <c r="A581" s="20">
        <v>3912</v>
      </c>
      <c r="B581" s="31" t="s">
        <v>850</v>
      </c>
      <c r="C581" s="39" t="s">
        <v>851</v>
      </c>
      <c r="D581" s="33" t="s">
        <v>852</v>
      </c>
      <c r="E581" s="30">
        <v>40500</v>
      </c>
      <c r="F581" s="21">
        <v>5</v>
      </c>
      <c r="G581" s="25">
        <f t="shared" si="16"/>
        <v>202500</v>
      </c>
      <c r="H581" s="26">
        <v>0</v>
      </c>
      <c r="I581" s="26">
        <v>0</v>
      </c>
      <c r="J581" s="26">
        <v>5</v>
      </c>
      <c r="K581" s="26">
        <f t="shared" si="17"/>
        <v>202500</v>
      </c>
    </row>
    <row r="582" spans="1:11" ht="82.5" customHeight="1">
      <c r="A582" s="20">
        <v>3913</v>
      </c>
      <c r="B582" s="31" t="s">
        <v>84</v>
      </c>
      <c r="C582" s="39" t="s">
        <v>853</v>
      </c>
      <c r="D582" s="33" t="s">
        <v>854</v>
      </c>
      <c r="E582" s="58">
        <v>3220</v>
      </c>
      <c r="F582" s="21">
        <v>2</v>
      </c>
      <c r="G582" s="25">
        <f t="shared" si="16"/>
        <v>6440</v>
      </c>
      <c r="H582" s="26">
        <v>0</v>
      </c>
      <c r="I582" s="26">
        <v>0</v>
      </c>
      <c r="J582" s="26">
        <v>2</v>
      </c>
      <c r="K582" s="26">
        <f t="shared" si="17"/>
        <v>6440</v>
      </c>
    </row>
    <row r="583" spans="1:11" ht="96" hidden="1">
      <c r="A583" s="20">
        <v>3914</v>
      </c>
      <c r="B583" s="31" t="s">
        <v>24</v>
      </c>
      <c r="C583" s="39" t="s">
        <v>855</v>
      </c>
      <c r="D583" s="33" t="s">
        <v>856</v>
      </c>
      <c r="E583" s="44">
        <v>25890</v>
      </c>
      <c r="F583" s="21"/>
      <c r="G583" s="25">
        <f t="shared" si="16"/>
        <v>0</v>
      </c>
      <c r="H583" s="26"/>
      <c r="I583" s="26"/>
      <c r="J583" s="26"/>
      <c r="K583" s="26">
        <f t="shared" si="17"/>
        <v>0</v>
      </c>
    </row>
    <row r="584" spans="1:11" ht="36.75" customHeight="1">
      <c r="A584" s="20">
        <v>3915</v>
      </c>
      <c r="B584" s="31" t="s">
        <v>84</v>
      </c>
      <c r="C584" s="39" t="s">
        <v>857</v>
      </c>
      <c r="D584" s="33" t="s">
        <v>858</v>
      </c>
      <c r="E584" s="30">
        <v>17920</v>
      </c>
      <c r="F584" s="21">
        <v>3</v>
      </c>
      <c r="G584" s="25">
        <f t="shared" si="16"/>
        <v>53760</v>
      </c>
      <c r="H584" s="26">
        <v>0</v>
      </c>
      <c r="I584" s="26">
        <v>0</v>
      </c>
      <c r="J584" s="26">
        <v>3</v>
      </c>
      <c r="K584" s="26">
        <f t="shared" si="17"/>
        <v>53760</v>
      </c>
    </row>
    <row r="585" spans="1:11" ht="90.75" customHeight="1">
      <c r="A585" s="20">
        <v>3916</v>
      </c>
      <c r="B585" s="31" t="s">
        <v>24</v>
      </c>
      <c r="C585" s="39" t="s">
        <v>859</v>
      </c>
      <c r="D585" s="33" t="s">
        <v>860</v>
      </c>
      <c r="E585" s="30">
        <v>11000</v>
      </c>
      <c r="F585" s="21">
        <v>6</v>
      </c>
      <c r="G585" s="25">
        <f t="shared" si="16"/>
        <v>66000</v>
      </c>
      <c r="H585" s="26">
        <v>0</v>
      </c>
      <c r="I585" s="26">
        <v>0</v>
      </c>
      <c r="J585" s="26">
        <v>6</v>
      </c>
      <c r="K585" s="26">
        <f t="shared" si="17"/>
        <v>66000</v>
      </c>
    </row>
    <row r="586" spans="1:11" ht="74.25" customHeight="1">
      <c r="A586" s="20">
        <v>3917</v>
      </c>
      <c r="B586" s="31" t="s">
        <v>84</v>
      </c>
      <c r="C586" s="39" t="s">
        <v>861</v>
      </c>
      <c r="D586" s="33" t="s">
        <v>862</v>
      </c>
      <c r="E586" s="44">
        <v>26090</v>
      </c>
      <c r="F586" s="21">
        <v>4</v>
      </c>
      <c r="G586" s="25">
        <f t="shared" si="16"/>
        <v>104360</v>
      </c>
      <c r="H586" s="26">
        <v>0</v>
      </c>
      <c r="I586" s="26">
        <v>0</v>
      </c>
      <c r="J586" s="26">
        <v>4</v>
      </c>
      <c r="K586" s="26">
        <f t="shared" si="17"/>
        <v>104360</v>
      </c>
    </row>
    <row r="587" spans="1:11" ht="90.75" customHeight="1">
      <c r="A587" s="20">
        <v>3918</v>
      </c>
      <c r="B587" s="31" t="s">
        <v>24</v>
      </c>
      <c r="C587" s="39" t="s">
        <v>863</v>
      </c>
      <c r="D587" s="33" t="s">
        <v>864</v>
      </c>
      <c r="E587" s="44">
        <v>7600</v>
      </c>
      <c r="F587" s="21">
        <v>1</v>
      </c>
      <c r="G587" s="25">
        <f t="shared" si="16"/>
        <v>7600</v>
      </c>
      <c r="H587" s="26">
        <v>0</v>
      </c>
      <c r="I587" s="26">
        <v>0</v>
      </c>
      <c r="J587" s="26">
        <v>1</v>
      </c>
      <c r="K587" s="26">
        <f t="shared" si="17"/>
        <v>7600</v>
      </c>
    </row>
    <row r="588" spans="1:11" ht="228" hidden="1">
      <c r="A588" s="20">
        <v>3919</v>
      </c>
      <c r="B588" s="31" t="s">
        <v>24</v>
      </c>
      <c r="C588" s="39" t="s">
        <v>865</v>
      </c>
      <c r="D588" s="33" t="s">
        <v>866</v>
      </c>
      <c r="E588" s="44">
        <v>12420</v>
      </c>
      <c r="F588" s="21"/>
      <c r="G588" s="25">
        <f t="shared" si="16"/>
        <v>0</v>
      </c>
      <c r="H588" s="26"/>
      <c r="I588" s="26"/>
      <c r="J588" s="26"/>
      <c r="K588" s="26">
        <f t="shared" si="17"/>
        <v>0</v>
      </c>
    </row>
    <row r="589" spans="1:11" ht="324" hidden="1">
      <c r="A589" s="20">
        <v>3920</v>
      </c>
      <c r="B589" s="31" t="s">
        <v>24</v>
      </c>
      <c r="C589" s="39" t="s">
        <v>867</v>
      </c>
      <c r="D589" s="33" t="s">
        <v>868</v>
      </c>
      <c r="E589" s="44">
        <v>14100</v>
      </c>
      <c r="F589" s="21">
        <v>0</v>
      </c>
      <c r="G589" s="25">
        <f t="shared" si="16"/>
        <v>0</v>
      </c>
      <c r="H589" s="26">
        <v>0</v>
      </c>
      <c r="I589" s="26">
        <v>0</v>
      </c>
      <c r="J589" s="26">
        <v>0</v>
      </c>
      <c r="K589" s="26">
        <f t="shared" si="17"/>
        <v>0</v>
      </c>
    </row>
    <row r="590" spans="1:11" ht="144" hidden="1">
      <c r="A590" s="20">
        <v>3921</v>
      </c>
      <c r="B590" s="31" t="s">
        <v>24</v>
      </c>
      <c r="C590" s="39" t="s">
        <v>869</v>
      </c>
      <c r="D590" s="33" t="s">
        <v>870</v>
      </c>
      <c r="E590" s="44">
        <v>26090</v>
      </c>
      <c r="F590" s="21"/>
      <c r="G590" s="25">
        <f t="shared" si="16"/>
        <v>0</v>
      </c>
      <c r="H590" s="26"/>
      <c r="I590" s="26"/>
      <c r="J590" s="26"/>
      <c r="K590" s="26">
        <f t="shared" si="17"/>
        <v>0</v>
      </c>
    </row>
    <row r="591" spans="1:11" ht="60" hidden="1">
      <c r="A591" s="20">
        <v>3922</v>
      </c>
      <c r="B591" s="31" t="s">
        <v>24</v>
      </c>
      <c r="C591" s="39" t="s">
        <v>871</v>
      </c>
      <c r="D591" s="33" t="s">
        <v>872</v>
      </c>
      <c r="E591" s="44">
        <v>18600</v>
      </c>
      <c r="F591" s="21"/>
      <c r="G591" s="25">
        <f t="shared" si="16"/>
        <v>0</v>
      </c>
      <c r="H591" s="26"/>
      <c r="I591" s="26"/>
      <c r="J591" s="26"/>
      <c r="K591" s="26">
        <f t="shared" si="17"/>
        <v>0</v>
      </c>
    </row>
    <row r="592" spans="1:11" ht="57.75" customHeight="1">
      <c r="A592" s="20">
        <v>3923</v>
      </c>
      <c r="B592" s="31" t="s">
        <v>84</v>
      </c>
      <c r="C592" s="39" t="s">
        <v>873</v>
      </c>
      <c r="D592" s="33" t="s">
        <v>874</v>
      </c>
      <c r="E592" s="30">
        <v>11050</v>
      </c>
      <c r="F592" s="21">
        <v>1</v>
      </c>
      <c r="G592" s="25">
        <f t="shared" ref="G592:G655" si="18">E592*F592</f>
        <v>11050</v>
      </c>
      <c r="H592" s="26">
        <v>0</v>
      </c>
      <c r="I592" s="26">
        <v>0</v>
      </c>
      <c r="J592" s="26">
        <v>1</v>
      </c>
      <c r="K592" s="26">
        <f t="shared" ref="K592:K655" si="19">E592*J592</f>
        <v>11050</v>
      </c>
    </row>
    <row r="593" spans="1:11" ht="180" hidden="1">
      <c r="A593" s="20">
        <v>3924</v>
      </c>
      <c r="B593" s="31" t="s">
        <v>84</v>
      </c>
      <c r="C593" s="39" t="s">
        <v>873</v>
      </c>
      <c r="D593" s="33" t="s">
        <v>874</v>
      </c>
      <c r="E593" s="30">
        <v>11050</v>
      </c>
      <c r="F593" s="21"/>
      <c r="G593" s="25">
        <f t="shared" si="18"/>
        <v>0</v>
      </c>
      <c r="H593" s="26"/>
      <c r="I593" s="26"/>
      <c r="J593" s="26"/>
      <c r="K593" s="26">
        <f t="shared" si="19"/>
        <v>0</v>
      </c>
    </row>
    <row r="594" spans="1:11" ht="228" hidden="1">
      <c r="A594" s="20">
        <v>3925</v>
      </c>
      <c r="B594" s="31" t="s">
        <v>19</v>
      </c>
      <c r="C594" s="53" t="s">
        <v>875</v>
      </c>
      <c r="D594" s="53" t="s">
        <v>876</v>
      </c>
      <c r="E594" s="30">
        <v>31860</v>
      </c>
      <c r="F594" s="21"/>
      <c r="G594" s="25">
        <f t="shared" si="18"/>
        <v>0</v>
      </c>
      <c r="H594" s="26"/>
      <c r="I594" s="26"/>
      <c r="J594" s="26"/>
      <c r="K594" s="26">
        <f t="shared" si="19"/>
        <v>0</v>
      </c>
    </row>
    <row r="595" spans="1:11" ht="228" hidden="1">
      <c r="A595" s="20">
        <v>3926</v>
      </c>
      <c r="B595" s="31" t="s">
        <v>19</v>
      </c>
      <c r="C595" s="53" t="s">
        <v>875</v>
      </c>
      <c r="D595" s="53" t="s">
        <v>876</v>
      </c>
      <c r="E595" s="30">
        <v>31860</v>
      </c>
      <c r="F595" s="21"/>
      <c r="G595" s="25">
        <f t="shared" si="18"/>
        <v>0</v>
      </c>
      <c r="H595" s="26"/>
      <c r="I595" s="26"/>
      <c r="J595" s="26"/>
      <c r="K595" s="26">
        <f t="shared" si="19"/>
        <v>0</v>
      </c>
    </row>
    <row r="596" spans="1:11" ht="228" hidden="1">
      <c r="A596" s="20">
        <v>3927</v>
      </c>
      <c r="B596" s="31" t="s">
        <v>19</v>
      </c>
      <c r="C596" s="53" t="s">
        <v>875</v>
      </c>
      <c r="D596" s="53" t="s">
        <v>876</v>
      </c>
      <c r="E596" s="30">
        <v>31860</v>
      </c>
      <c r="F596" s="21"/>
      <c r="G596" s="25">
        <f t="shared" si="18"/>
        <v>0</v>
      </c>
      <c r="H596" s="26"/>
      <c r="I596" s="26"/>
      <c r="J596" s="26"/>
      <c r="K596" s="26">
        <f t="shared" si="19"/>
        <v>0</v>
      </c>
    </row>
    <row r="597" spans="1:11" ht="60" hidden="1">
      <c r="A597" s="20">
        <v>3928</v>
      </c>
      <c r="B597" s="31"/>
      <c r="C597" s="28" t="s">
        <v>877</v>
      </c>
      <c r="D597" s="33"/>
      <c r="E597" s="30"/>
      <c r="F597" s="21"/>
      <c r="G597" s="25">
        <f t="shared" si="18"/>
        <v>0</v>
      </c>
      <c r="H597" s="26"/>
      <c r="I597" s="26"/>
      <c r="J597" s="26"/>
      <c r="K597" s="26">
        <f t="shared" si="19"/>
        <v>0</v>
      </c>
    </row>
    <row r="598" spans="1:11" ht="384" hidden="1">
      <c r="A598" s="20">
        <v>3929</v>
      </c>
      <c r="B598" s="31" t="s">
        <v>204</v>
      </c>
      <c r="C598" s="39" t="s">
        <v>878</v>
      </c>
      <c r="D598" s="33" t="s">
        <v>879</v>
      </c>
      <c r="E598" s="30">
        <v>49946</v>
      </c>
      <c r="F598" s="21"/>
      <c r="G598" s="25">
        <f t="shared" si="18"/>
        <v>0</v>
      </c>
      <c r="H598" s="26"/>
      <c r="I598" s="26"/>
      <c r="J598" s="26"/>
      <c r="K598" s="26">
        <f t="shared" si="19"/>
        <v>0</v>
      </c>
    </row>
    <row r="599" spans="1:11" ht="384" hidden="1">
      <c r="A599" s="20">
        <v>3930</v>
      </c>
      <c r="B599" s="31"/>
      <c r="C599" s="39" t="s">
        <v>880</v>
      </c>
      <c r="D599" s="33" t="s">
        <v>881</v>
      </c>
      <c r="E599" s="30">
        <v>31647</v>
      </c>
      <c r="F599" s="21"/>
      <c r="G599" s="25">
        <f t="shared" si="18"/>
        <v>0</v>
      </c>
      <c r="H599" s="26"/>
      <c r="I599" s="26"/>
      <c r="J599" s="26"/>
      <c r="K599" s="26">
        <f t="shared" si="19"/>
        <v>0</v>
      </c>
    </row>
    <row r="600" spans="1:11" ht="168" hidden="1">
      <c r="A600" s="20">
        <v>3931</v>
      </c>
      <c r="B600" s="31" t="s">
        <v>204</v>
      </c>
      <c r="C600" s="39" t="s">
        <v>882</v>
      </c>
      <c r="D600" s="33" t="s">
        <v>883</v>
      </c>
      <c r="E600" s="30">
        <v>63347</v>
      </c>
      <c r="F600" s="21"/>
      <c r="G600" s="25">
        <f t="shared" si="18"/>
        <v>0</v>
      </c>
      <c r="H600" s="26"/>
      <c r="I600" s="26"/>
      <c r="J600" s="26"/>
      <c r="K600" s="26">
        <f t="shared" si="19"/>
        <v>0</v>
      </c>
    </row>
    <row r="601" spans="1:11" ht="409.5" hidden="1">
      <c r="A601" s="20">
        <v>3932</v>
      </c>
      <c r="B601" s="31" t="s">
        <v>204</v>
      </c>
      <c r="C601" s="39" t="s">
        <v>884</v>
      </c>
      <c r="D601" s="33" t="s">
        <v>885</v>
      </c>
      <c r="E601" s="30">
        <v>25582</v>
      </c>
      <c r="F601" s="21"/>
      <c r="G601" s="25">
        <f t="shared" si="18"/>
        <v>0</v>
      </c>
      <c r="H601" s="26"/>
      <c r="I601" s="26"/>
      <c r="J601" s="26"/>
      <c r="K601" s="26">
        <f t="shared" si="19"/>
        <v>0</v>
      </c>
    </row>
    <row r="602" spans="1:11" ht="409.5" hidden="1">
      <c r="A602" s="20">
        <v>3933</v>
      </c>
      <c r="B602" s="31" t="s">
        <v>204</v>
      </c>
      <c r="C602" s="39" t="s">
        <v>886</v>
      </c>
      <c r="D602" s="33" t="s">
        <v>887</v>
      </c>
      <c r="E602" s="30">
        <v>49946</v>
      </c>
      <c r="F602" s="21"/>
      <c r="G602" s="25">
        <f t="shared" si="18"/>
        <v>0</v>
      </c>
      <c r="H602" s="26"/>
      <c r="I602" s="26"/>
      <c r="J602" s="26"/>
      <c r="K602" s="26">
        <f t="shared" si="19"/>
        <v>0</v>
      </c>
    </row>
    <row r="603" spans="1:11" ht="324" hidden="1">
      <c r="A603" s="20">
        <v>3934</v>
      </c>
      <c r="B603" s="31"/>
      <c r="C603" s="39" t="s">
        <v>888</v>
      </c>
      <c r="D603" s="33" t="s">
        <v>889</v>
      </c>
      <c r="E603" s="30">
        <v>25852</v>
      </c>
      <c r="F603" s="21"/>
      <c r="G603" s="25">
        <f t="shared" si="18"/>
        <v>0</v>
      </c>
      <c r="H603" s="26"/>
      <c r="I603" s="26"/>
      <c r="J603" s="26"/>
      <c r="K603" s="26">
        <f t="shared" si="19"/>
        <v>0</v>
      </c>
    </row>
    <row r="604" spans="1:11" ht="300" hidden="1">
      <c r="A604" s="20">
        <v>3935</v>
      </c>
      <c r="B604" s="31"/>
      <c r="C604" s="39" t="s">
        <v>890</v>
      </c>
      <c r="D604" s="33" t="s">
        <v>891</v>
      </c>
      <c r="E604" s="30">
        <v>53601</v>
      </c>
      <c r="F604" s="21"/>
      <c r="G604" s="25">
        <f t="shared" si="18"/>
        <v>0</v>
      </c>
      <c r="H604" s="26"/>
      <c r="I604" s="26"/>
      <c r="J604" s="26"/>
      <c r="K604" s="26">
        <f t="shared" si="19"/>
        <v>0</v>
      </c>
    </row>
    <row r="605" spans="1:11" ht="324" hidden="1">
      <c r="A605" s="20">
        <v>3936</v>
      </c>
      <c r="B605" s="31"/>
      <c r="C605" s="39" t="s">
        <v>892</v>
      </c>
      <c r="D605" s="33" t="s">
        <v>893</v>
      </c>
      <c r="E605" s="30">
        <v>49946</v>
      </c>
      <c r="F605" s="21"/>
      <c r="G605" s="25">
        <f t="shared" si="18"/>
        <v>0</v>
      </c>
      <c r="H605" s="26"/>
      <c r="I605" s="26"/>
      <c r="J605" s="26"/>
      <c r="K605" s="26">
        <f t="shared" si="19"/>
        <v>0</v>
      </c>
    </row>
    <row r="606" spans="1:11" ht="408" hidden="1">
      <c r="A606" s="20">
        <v>3937</v>
      </c>
      <c r="B606" s="31"/>
      <c r="C606" s="39" t="s">
        <v>894</v>
      </c>
      <c r="D606" s="33" t="s">
        <v>895</v>
      </c>
      <c r="E606" s="30">
        <v>79184</v>
      </c>
      <c r="F606" s="21"/>
      <c r="G606" s="25">
        <f t="shared" si="18"/>
        <v>0</v>
      </c>
      <c r="H606" s="26"/>
      <c r="I606" s="26"/>
      <c r="J606" s="26"/>
      <c r="K606" s="26">
        <f t="shared" si="19"/>
        <v>0</v>
      </c>
    </row>
    <row r="607" spans="1:11" ht="409.5" hidden="1">
      <c r="A607" s="20">
        <v>3938</v>
      </c>
      <c r="B607" s="31"/>
      <c r="C607" s="39" t="s">
        <v>896</v>
      </c>
      <c r="D607" s="33" t="s">
        <v>897</v>
      </c>
      <c r="E607" s="30">
        <v>18274</v>
      </c>
      <c r="F607" s="21"/>
      <c r="G607" s="25">
        <f t="shared" si="18"/>
        <v>0</v>
      </c>
      <c r="H607" s="26"/>
      <c r="I607" s="26"/>
      <c r="J607" s="26"/>
      <c r="K607" s="26">
        <f t="shared" si="19"/>
        <v>0</v>
      </c>
    </row>
    <row r="608" spans="1:11" ht="216" hidden="1">
      <c r="A608" s="20">
        <v>3939</v>
      </c>
      <c r="B608" s="31"/>
      <c r="C608" s="39" t="s">
        <v>898</v>
      </c>
      <c r="D608" s="33" t="s">
        <v>899</v>
      </c>
      <c r="E608" s="30">
        <v>35328</v>
      </c>
      <c r="F608" s="21"/>
      <c r="G608" s="25">
        <f t="shared" si="18"/>
        <v>0</v>
      </c>
      <c r="H608" s="26"/>
      <c r="I608" s="26"/>
      <c r="J608" s="26"/>
      <c r="K608" s="26">
        <f t="shared" si="19"/>
        <v>0</v>
      </c>
    </row>
    <row r="609" spans="1:11" ht="216" hidden="1">
      <c r="A609" s="20">
        <v>3940</v>
      </c>
      <c r="B609" s="31"/>
      <c r="C609" s="39" t="s">
        <v>900</v>
      </c>
      <c r="D609" s="33" t="s">
        <v>899</v>
      </c>
      <c r="E609" s="30">
        <v>35328</v>
      </c>
      <c r="F609" s="21"/>
      <c r="G609" s="25">
        <f t="shared" si="18"/>
        <v>0</v>
      </c>
      <c r="H609" s="26"/>
      <c r="I609" s="26"/>
      <c r="J609" s="26"/>
      <c r="K609" s="26">
        <f t="shared" si="19"/>
        <v>0</v>
      </c>
    </row>
    <row r="610" spans="1:11" ht="144" hidden="1">
      <c r="A610" s="20">
        <v>3941</v>
      </c>
      <c r="B610" s="31"/>
      <c r="C610" s="39" t="s">
        <v>901</v>
      </c>
      <c r="D610" s="33" t="s">
        <v>902</v>
      </c>
      <c r="E610" s="30">
        <v>95019</v>
      </c>
      <c r="F610" s="21"/>
      <c r="G610" s="25">
        <f t="shared" si="18"/>
        <v>0</v>
      </c>
      <c r="H610" s="26"/>
      <c r="I610" s="26"/>
      <c r="J610" s="26"/>
      <c r="K610" s="26">
        <f t="shared" si="19"/>
        <v>0</v>
      </c>
    </row>
    <row r="611" spans="1:11" ht="409.5" hidden="1">
      <c r="A611" s="20">
        <v>3942</v>
      </c>
      <c r="B611" s="31"/>
      <c r="C611" s="39" t="s">
        <v>903</v>
      </c>
      <c r="D611" s="33" t="s">
        <v>904</v>
      </c>
      <c r="E611" s="30">
        <v>93801</v>
      </c>
      <c r="F611" s="21"/>
      <c r="G611" s="25">
        <f t="shared" si="18"/>
        <v>0</v>
      </c>
      <c r="H611" s="26"/>
      <c r="I611" s="26"/>
      <c r="J611" s="26"/>
      <c r="K611" s="26">
        <f t="shared" si="19"/>
        <v>0</v>
      </c>
    </row>
    <row r="612" spans="1:11" ht="409.5" hidden="1">
      <c r="A612" s="20">
        <v>3943</v>
      </c>
      <c r="B612" s="31"/>
      <c r="C612" s="39" t="s">
        <v>905</v>
      </c>
      <c r="D612" s="33" t="s">
        <v>906</v>
      </c>
      <c r="E612" s="30">
        <v>34109</v>
      </c>
      <c r="F612" s="21"/>
      <c r="G612" s="25">
        <f t="shared" si="18"/>
        <v>0</v>
      </c>
      <c r="H612" s="26"/>
      <c r="I612" s="26"/>
      <c r="J612" s="26"/>
      <c r="K612" s="26">
        <f t="shared" si="19"/>
        <v>0</v>
      </c>
    </row>
    <row r="613" spans="1:11" ht="409.5" hidden="1">
      <c r="A613" s="20">
        <v>3944</v>
      </c>
      <c r="B613" s="31"/>
      <c r="C613" s="39" t="s">
        <v>907</v>
      </c>
      <c r="D613" s="33" t="s">
        <v>906</v>
      </c>
      <c r="E613" s="30">
        <v>42638</v>
      </c>
      <c r="F613" s="21"/>
      <c r="G613" s="25">
        <f t="shared" si="18"/>
        <v>0</v>
      </c>
      <c r="H613" s="26"/>
      <c r="I613" s="26"/>
      <c r="J613" s="26"/>
      <c r="K613" s="26">
        <f t="shared" si="19"/>
        <v>0</v>
      </c>
    </row>
    <row r="614" spans="1:11" ht="288" hidden="1">
      <c r="A614" s="20">
        <v>3945</v>
      </c>
      <c r="B614" s="31"/>
      <c r="C614" s="39" t="s">
        <v>908</v>
      </c>
      <c r="D614" s="33" t="s">
        <v>909</v>
      </c>
      <c r="E614" s="30">
        <v>98010</v>
      </c>
      <c r="F614" s="21"/>
      <c r="G614" s="25">
        <f t="shared" si="18"/>
        <v>0</v>
      </c>
      <c r="H614" s="26"/>
      <c r="I614" s="26"/>
      <c r="J614" s="26"/>
      <c r="K614" s="26">
        <f t="shared" si="19"/>
        <v>0</v>
      </c>
    </row>
    <row r="615" spans="1:11" ht="96" hidden="1">
      <c r="A615" s="20">
        <v>3946</v>
      </c>
      <c r="B615" s="31"/>
      <c r="C615" s="39" t="s">
        <v>910</v>
      </c>
      <c r="D615" s="33" t="s">
        <v>911</v>
      </c>
      <c r="E615" s="30">
        <v>29237</v>
      </c>
      <c r="F615" s="21"/>
      <c r="G615" s="25">
        <f t="shared" si="18"/>
        <v>0</v>
      </c>
      <c r="H615" s="26"/>
      <c r="I615" s="26"/>
      <c r="J615" s="26"/>
      <c r="K615" s="26">
        <f t="shared" si="19"/>
        <v>0</v>
      </c>
    </row>
    <row r="616" spans="1:11" ht="84" hidden="1">
      <c r="A616" s="20">
        <v>3947</v>
      </c>
      <c r="B616" s="31"/>
      <c r="C616" s="39" t="s">
        <v>912</v>
      </c>
      <c r="D616" s="33" t="s">
        <v>913</v>
      </c>
      <c r="E616" s="30">
        <v>80402</v>
      </c>
      <c r="F616" s="21"/>
      <c r="G616" s="25">
        <f t="shared" si="18"/>
        <v>0</v>
      </c>
      <c r="H616" s="26"/>
      <c r="I616" s="26"/>
      <c r="J616" s="26"/>
      <c r="K616" s="26">
        <f t="shared" si="19"/>
        <v>0</v>
      </c>
    </row>
    <row r="617" spans="1:11" ht="408" hidden="1">
      <c r="A617" s="20">
        <v>3948</v>
      </c>
      <c r="B617" s="31"/>
      <c r="C617" s="39" t="s">
        <v>914</v>
      </c>
      <c r="D617" s="33" t="s">
        <v>915</v>
      </c>
      <c r="E617" s="30">
        <v>146184</v>
      </c>
      <c r="F617" s="21"/>
      <c r="G617" s="25">
        <f t="shared" si="18"/>
        <v>0</v>
      </c>
      <c r="H617" s="26"/>
      <c r="I617" s="26"/>
      <c r="J617" s="26"/>
      <c r="K617" s="26">
        <f t="shared" si="19"/>
        <v>0</v>
      </c>
    </row>
    <row r="618" spans="1:11" ht="408" hidden="1">
      <c r="A618" s="20">
        <v>3949</v>
      </c>
      <c r="B618" s="31"/>
      <c r="C618" s="39" t="s">
        <v>916</v>
      </c>
      <c r="D618" s="33" t="s">
        <v>917</v>
      </c>
      <c r="E618" s="30">
        <v>65783</v>
      </c>
      <c r="F618" s="21"/>
      <c r="G618" s="25">
        <f t="shared" si="18"/>
        <v>0</v>
      </c>
      <c r="H618" s="26"/>
      <c r="I618" s="26"/>
      <c r="J618" s="26"/>
      <c r="K618" s="26">
        <f t="shared" si="19"/>
        <v>0</v>
      </c>
    </row>
    <row r="619" spans="1:11" ht="204" hidden="1">
      <c r="A619" s="20">
        <v>3950</v>
      </c>
      <c r="B619" s="31"/>
      <c r="C619" s="39" t="s">
        <v>918</v>
      </c>
      <c r="D619" s="33" t="s">
        <v>919</v>
      </c>
      <c r="E619" s="30">
        <v>71874</v>
      </c>
      <c r="F619" s="21"/>
      <c r="G619" s="25">
        <f t="shared" si="18"/>
        <v>0</v>
      </c>
      <c r="H619" s="26"/>
      <c r="I619" s="26"/>
      <c r="J619" s="26"/>
      <c r="K619" s="26">
        <f t="shared" si="19"/>
        <v>0</v>
      </c>
    </row>
    <row r="620" spans="1:11" ht="276" hidden="1">
      <c r="A620" s="20">
        <v>3951</v>
      </c>
      <c r="B620" s="31"/>
      <c r="C620" s="39" t="s">
        <v>920</v>
      </c>
      <c r="D620" s="33" t="s">
        <v>921</v>
      </c>
      <c r="E620" s="30">
        <v>53361</v>
      </c>
      <c r="F620" s="21"/>
      <c r="G620" s="25">
        <f t="shared" si="18"/>
        <v>0</v>
      </c>
      <c r="H620" s="26"/>
      <c r="I620" s="26"/>
      <c r="J620" s="26"/>
      <c r="K620" s="26">
        <f t="shared" si="19"/>
        <v>0</v>
      </c>
    </row>
    <row r="621" spans="1:11" ht="276" hidden="1">
      <c r="A621" s="20">
        <v>3952</v>
      </c>
      <c r="B621" s="31"/>
      <c r="C621" s="39" t="s">
        <v>922</v>
      </c>
      <c r="D621" s="33" t="s">
        <v>921</v>
      </c>
      <c r="E621" s="30">
        <v>53361</v>
      </c>
      <c r="F621" s="21"/>
      <c r="G621" s="25">
        <f t="shared" si="18"/>
        <v>0</v>
      </c>
      <c r="H621" s="26"/>
      <c r="I621" s="26"/>
      <c r="J621" s="26"/>
      <c r="K621" s="26">
        <f t="shared" si="19"/>
        <v>0</v>
      </c>
    </row>
    <row r="622" spans="1:11" ht="348" hidden="1">
      <c r="A622" s="20">
        <v>3953</v>
      </c>
      <c r="B622" s="31"/>
      <c r="C622" s="39" t="s">
        <v>923</v>
      </c>
      <c r="D622" s="33" t="s">
        <v>924</v>
      </c>
      <c r="E622" s="30">
        <v>47510</v>
      </c>
      <c r="F622" s="21"/>
      <c r="G622" s="25">
        <f t="shared" si="18"/>
        <v>0</v>
      </c>
      <c r="H622" s="26"/>
      <c r="I622" s="26"/>
      <c r="J622" s="26"/>
      <c r="K622" s="26">
        <f t="shared" si="19"/>
        <v>0</v>
      </c>
    </row>
    <row r="623" spans="1:11" ht="300" hidden="1">
      <c r="A623" s="20">
        <v>3954</v>
      </c>
      <c r="B623" s="31"/>
      <c r="C623" s="39" t="s">
        <v>925</v>
      </c>
      <c r="D623" s="33" t="s">
        <v>926</v>
      </c>
      <c r="E623" s="30">
        <v>69437</v>
      </c>
      <c r="F623" s="21"/>
      <c r="G623" s="25">
        <f t="shared" si="18"/>
        <v>0</v>
      </c>
      <c r="H623" s="26"/>
      <c r="I623" s="26"/>
      <c r="J623" s="26"/>
      <c r="K623" s="26">
        <f t="shared" si="19"/>
        <v>0</v>
      </c>
    </row>
    <row r="624" spans="1:11" ht="324" hidden="1">
      <c r="A624" s="20">
        <v>3955</v>
      </c>
      <c r="B624" s="31"/>
      <c r="C624" s="39" t="s">
        <v>927</v>
      </c>
      <c r="D624" s="33" t="s">
        <v>928</v>
      </c>
      <c r="E624" s="30">
        <v>46012</v>
      </c>
      <c r="F624" s="21"/>
      <c r="G624" s="25">
        <f t="shared" si="18"/>
        <v>0</v>
      </c>
      <c r="H624" s="26"/>
      <c r="I624" s="26"/>
      <c r="J624" s="26"/>
      <c r="K624" s="26">
        <f t="shared" si="19"/>
        <v>0</v>
      </c>
    </row>
    <row r="625" spans="1:11" ht="312" hidden="1">
      <c r="A625" s="20">
        <v>3956</v>
      </c>
      <c r="B625" s="31"/>
      <c r="C625" s="39" t="s">
        <v>929</v>
      </c>
      <c r="D625" s="33" t="s">
        <v>930</v>
      </c>
      <c r="E625" s="30">
        <v>54916</v>
      </c>
      <c r="F625" s="21"/>
      <c r="G625" s="25">
        <f t="shared" si="18"/>
        <v>0</v>
      </c>
      <c r="H625" s="26"/>
      <c r="I625" s="26"/>
      <c r="J625" s="26"/>
      <c r="K625" s="26">
        <f t="shared" si="19"/>
        <v>0</v>
      </c>
    </row>
    <row r="626" spans="1:11" ht="312" hidden="1">
      <c r="A626" s="20">
        <v>3957</v>
      </c>
      <c r="B626" s="31"/>
      <c r="C626" s="39" t="s">
        <v>931</v>
      </c>
      <c r="D626" s="33" t="s">
        <v>932</v>
      </c>
      <c r="E626" s="30">
        <v>44891</v>
      </c>
      <c r="F626" s="21"/>
      <c r="G626" s="25">
        <f t="shared" si="18"/>
        <v>0</v>
      </c>
      <c r="H626" s="26"/>
      <c r="I626" s="26"/>
      <c r="J626" s="26"/>
      <c r="K626" s="26">
        <f t="shared" si="19"/>
        <v>0</v>
      </c>
    </row>
    <row r="627" spans="1:11" ht="336" hidden="1">
      <c r="A627" s="20">
        <v>3958</v>
      </c>
      <c r="B627" s="31"/>
      <c r="C627" s="39" t="s">
        <v>933</v>
      </c>
      <c r="D627" s="33" t="s">
        <v>934</v>
      </c>
      <c r="E627" s="30">
        <v>105983</v>
      </c>
      <c r="F627" s="21"/>
      <c r="G627" s="25">
        <f t="shared" si="18"/>
        <v>0</v>
      </c>
      <c r="H627" s="26"/>
      <c r="I627" s="26"/>
      <c r="J627" s="26"/>
      <c r="K627" s="26">
        <f t="shared" si="19"/>
        <v>0</v>
      </c>
    </row>
    <row r="628" spans="1:11" ht="336" hidden="1">
      <c r="A628" s="20">
        <v>3959</v>
      </c>
      <c r="B628" s="31"/>
      <c r="C628" s="39" t="s">
        <v>935</v>
      </c>
      <c r="D628" s="33" t="s">
        <v>936</v>
      </c>
      <c r="E628" s="30">
        <v>67002</v>
      </c>
      <c r="F628" s="21"/>
      <c r="G628" s="25">
        <f t="shared" si="18"/>
        <v>0</v>
      </c>
      <c r="H628" s="26"/>
      <c r="I628" s="26"/>
      <c r="J628" s="26"/>
      <c r="K628" s="26">
        <f t="shared" si="19"/>
        <v>0</v>
      </c>
    </row>
    <row r="629" spans="1:11" ht="216" hidden="1">
      <c r="A629" s="20">
        <v>3960</v>
      </c>
      <c r="B629" s="31"/>
      <c r="C629" s="39" t="s">
        <v>937</v>
      </c>
      <c r="D629" s="33" t="s">
        <v>938</v>
      </c>
      <c r="E629" s="30">
        <v>73092</v>
      </c>
      <c r="F629" s="21"/>
      <c r="G629" s="25">
        <f t="shared" si="18"/>
        <v>0</v>
      </c>
      <c r="H629" s="26"/>
      <c r="I629" s="26"/>
      <c r="J629" s="26"/>
      <c r="K629" s="26">
        <f t="shared" si="19"/>
        <v>0</v>
      </c>
    </row>
    <row r="630" spans="1:11" ht="156" hidden="1">
      <c r="A630" s="20">
        <v>3961</v>
      </c>
      <c r="B630" s="31"/>
      <c r="C630" s="39" t="s">
        <v>939</v>
      </c>
      <c r="D630" s="33" t="s">
        <v>940</v>
      </c>
      <c r="E630" s="30">
        <v>19492</v>
      </c>
      <c r="F630" s="21"/>
      <c r="G630" s="25">
        <f t="shared" si="18"/>
        <v>0</v>
      </c>
      <c r="H630" s="26"/>
      <c r="I630" s="26"/>
      <c r="J630" s="26"/>
      <c r="K630" s="26">
        <f t="shared" si="19"/>
        <v>0</v>
      </c>
    </row>
    <row r="631" spans="1:11" ht="72" hidden="1">
      <c r="A631" s="20">
        <v>3962</v>
      </c>
      <c r="B631" s="31"/>
      <c r="C631" s="39" t="s">
        <v>941</v>
      </c>
      <c r="D631" s="33" t="s">
        <v>942</v>
      </c>
      <c r="E631" s="30">
        <v>36546</v>
      </c>
      <c r="F631" s="21"/>
      <c r="G631" s="25">
        <f t="shared" si="18"/>
        <v>0</v>
      </c>
      <c r="H631" s="26"/>
      <c r="I631" s="26"/>
      <c r="J631" s="26"/>
      <c r="K631" s="26">
        <f t="shared" si="19"/>
        <v>0</v>
      </c>
    </row>
    <row r="632" spans="1:11" ht="96" hidden="1">
      <c r="A632" s="20">
        <v>3963</v>
      </c>
      <c r="B632" s="31"/>
      <c r="C632" s="39" t="s">
        <v>943</v>
      </c>
      <c r="D632" s="33" t="s">
        <v>944</v>
      </c>
      <c r="E632" s="30">
        <v>91366</v>
      </c>
      <c r="F632" s="21"/>
      <c r="G632" s="25">
        <f t="shared" si="18"/>
        <v>0</v>
      </c>
      <c r="H632" s="26"/>
      <c r="I632" s="26"/>
      <c r="J632" s="26"/>
      <c r="K632" s="26">
        <f t="shared" si="19"/>
        <v>0</v>
      </c>
    </row>
    <row r="633" spans="1:11" ht="96" hidden="1">
      <c r="A633" s="20">
        <v>3964</v>
      </c>
      <c r="B633" s="31"/>
      <c r="C633" s="39" t="s">
        <v>945</v>
      </c>
      <c r="D633" s="33" t="s">
        <v>946</v>
      </c>
      <c r="E633" s="30">
        <v>146184</v>
      </c>
      <c r="F633" s="21"/>
      <c r="G633" s="25">
        <f t="shared" si="18"/>
        <v>0</v>
      </c>
      <c r="H633" s="26"/>
      <c r="I633" s="26"/>
      <c r="J633" s="26"/>
      <c r="K633" s="26">
        <f t="shared" si="19"/>
        <v>0</v>
      </c>
    </row>
    <row r="634" spans="1:11" ht="144" hidden="1">
      <c r="A634" s="20">
        <v>3965</v>
      </c>
      <c r="B634" s="31"/>
      <c r="C634" s="39" t="s">
        <v>947</v>
      </c>
      <c r="D634" s="33" t="s">
        <v>948</v>
      </c>
      <c r="E634" s="30">
        <v>162021</v>
      </c>
      <c r="F634" s="21"/>
      <c r="G634" s="25">
        <f t="shared" si="18"/>
        <v>0</v>
      </c>
      <c r="H634" s="26"/>
      <c r="I634" s="26"/>
      <c r="J634" s="26"/>
      <c r="K634" s="26">
        <f t="shared" si="19"/>
        <v>0</v>
      </c>
    </row>
    <row r="635" spans="1:11" ht="120" hidden="1">
      <c r="A635" s="20">
        <v>3966</v>
      </c>
      <c r="B635" s="31"/>
      <c r="C635" s="39" t="s">
        <v>949</v>
      </c>
      <c r="D635" s="33" t="s">
        <v>950</v>
      </c>
      <c r="E635" s="30">
        <v>134002</v>
      </c>
      <c r="F635" s="21"/>
      <c r="G635" s="25">
        <f t="shared" si="18"/>
        <v>0</v>
      </c>
      <c r="H635" s="26"/>
      <c r="I635" s="26"/>
      <c r="J635" s="26"/>
      <c r="K635" s="26">
        <f t="shared" si="19"/>
        <v>0</v>
      </c>
    </row>
    <row r="636" spans="1:11" ht="216" hidden="1">
      <c r="A636" s="20">
        <v>3967</v>
      </c>
      <c r="B636" s="31"/>
      <c r="C636" s="39" t="s">
        <v>951</v>
      </c>
      <c r="D636" s="33" t="s">
        <v>952</v>
      </c>
      <c r="E636" s="30">
        <v>20710</v>
      </c>
      <c r="F636" s="21"/>
      <c r="G636" s="25">
        <f t="shared" si="18"/>
        <v>0</v>
      </c>
      <c r="H636" s="26"/>
      <c r="I636" s="26"/>
      <c r="J636" s="26"/>
      <c r="K636" s="26">
        <f t="shared" si="19"/>
        <v>0</v>
      </c>
    </row>
    <row r="637" spans="1:11" ht="72" hidden="1">
      <c r="A637" s="20">
        <v>3968</v>
      </c>
      <c r="B637" s="31"/>
      <c r="C637" s="39" t="s">
        <v>953</v>
      </c>
      <c r="D637" s="33" t="s">
        <v>954</v>
      </c>
      <c r="E637" s="30">
        <v>38983</v>
      </c>
      <c r="F637" s="21"/>
      <c r="G637" s="25">
        <f t="shared" si="18"/>
        <v>0</v>
      </c>
      <c r="H637" s="26"/>
      <c r="I637" s="26"/>
      <c r="J637" s="26"/>
      <c r="K637" s="26">
        <f t="shared" si="19"/>
        <v>0</v>
      </c>
    </row>
    <row r="638" spans="1:11" ht="108" hidden="1">
      <c r="A638" s="20">
        <v>3969</v>
      </c>
      <c r="B638" s="31"/>
      <c r="C638" s="39" t="s">
        <v>955</v>
      </c>
      <c r="D638" s="33" t="s">
        <v>956</v>
      </c>
      <c r="E638" s="30">
        <v>231458</v>
      </c>
      <c r="F638" s="21"/>
      <c r="G638" s="25">
        <f t="shared" si="18"/>
        <v>0</v>
      </c>
      <c r="H638" s="26"/>
      <c r="I638" s="26"/>
      <c r="J638" s="26"/>
      <c r="K638" s="26">
        <f t="shared" si="19"/>
        <v>0</v>
      </c>
    </row>
    <row r="639" spans="1:11" ht="60" hidden="1">
      <c r="A639" s="20">
        <v>3970</v>
      </c>
      <c r="B639" s="31"/>
      <c r="C639" s="39" t="s">
        <v>957</v>
      </c>
      <c r="D639" s="33" t="s">
        <v>958</v>
      </c>
      <c r="E639" s="30">
        <v>35328</v>
      </c>
      <c r="F639" s="21"/>
      <c r="G639" s="25">
        <f t="shared" si="18"/>
        <v>0</v>
      </c>
      <c r="H639" s="26"/>
      <c r="I639" s="26"/>
      <c r="J639" s="26"/>
      <c r="K639" s="26">
        <f t="shared" si="19"/>
        <v>0</v>
      </c>
    </row>
    <row r="640" spans="1:11" ht="60" hidden="1">
      <c r="A640" s="20">
        <v>3971</v>
      </c>
      <c r="B640" s="31"/>
      <c r="C640" s="39" t="s">
        <v>959</v>
      </c>
      <c r="D640" s="33" t="s">
        <v>960</v>
      </c>
      <c r="E640" s="30">
        <v>59692</v>
      </c>
      <c r="F640" s="21"/>
      <c r="G640" s="25">
        <f t="shared" si="18"/>
        <v>0</v>
      </c>
      <c r="H640" s="26"/>
      <c r="I640" s="26"/>
      <c r="J640" s="26"/>
      <c r="K640" s="26">
        <f t="shared" si="19"/>
        <v>0</v>
      </c>
    </row>
    <row r="641" spans="1:11" ht="72" hidden="1">
      <c r="A641" s="20">
        <v>3972</v>
      </c>
      <c r="B641" s="31"/>
      <c r="C641" s="39" t="s">
        <v>961</v>
      </c>
      <c r="D641" s="33" t="s">
        <v>962</v>
      </c>
      <c r="E641" s="30">
        <v>209530</v>
      </c>
      <c r="F641" s="21"/>
      <c r="G641" s="25">
        <f t="shared" si="18"/>
        <v>0</v>
      </c>
      <c r="H641" s="26"/>
      <c r="I641" s="26"/>
      <c r="J641" s="26"/>
      <c r="K641" s="26">
        <f t="shared" si="19"/>
        <v>0</v>
      </c>
    </row>
    <row r="642" spans="1:11" ht="60" hidden="1">
      <c r="A642" s="20">
        <v>3973</v>
      </c>
      <c r="B642" s="31"/>
      <c r="C642" s="39" t="s">
        <v>963</v>
      </c>
      <c r="D642" s="33" t="s">
        <v>964</v>
      </c>
      <c r="E642" s="30">
        <v>29237</v>
      </c>
      <c r="F642" s="21"/>
      <c r="G642" s="25">
        <f t="shared" si="18"/>
        <v>0</v>
      </c>
      <c r="H642" s="26"/>
      <c r="I642" s="26"/>
      <c r="J642" s="26"/>
      <c r="K642" s="26">
        <f t="shared" si="19"/>
        <v>0</v>
      </c>
    </row>
    <row r="643" spans="1:11" ht="48" hidden="1">
      <c r="A643" s="20">
        <v>3974</v>
      </c>
      <c r="B643" s="31"/>
      <c r="C643" s="39" t="s">
        <v>965</v>
      </c>
      <c r="D643" s="33" t="s">
        <v>966</v>
      </c>
      <c r="E643" s="30">
        <v>71874</v>
      </c>
      <c r="F643" s="21"/>
      <c r="G643" s="25">
        <f t="shared" si="18"/>
        <v>0</v>
      </c>
      <c r="H643" s="26"/>
      <c r="I643" s="26"/>
      <c r="J643" s="26"/>
      <c r="K643" s="26">
        <f t="shared" si="19"/>
        <v>0</v>
      </c>
    </row>
    <row r="644" spans="1:11" ht="48" hidden="1">
      <c r="A644" s="20">
        <v>3975</v>
      </c>
      <c r="B644" s="31"/>
      <c r="C644" s="39" t="s">
        <v>967</v>
      </c>
      <c r="D644" s="33" t="s">
        <v>966</v>
      </c>
      <c r="E644" s="30">
        <v>108420</v>
      </c>
      <c r="F644" s="21"/>
      <c r="G644" s="25">
        <f t="shared" si="18"/>
        <v>0</v>
      </c>
      <c r="H644" s="26"/>
      <c r="I644" s="26"/>
      <c r="J644" s="26"/>
      <c r="K644" s="26">
        <f t="shared" si="19"/>
        <v>0</v>
      </c>
    </row>
    <row r="645" spans="1:11" ht="24" hidden="1">
      <c r="A645" s="20">
        <v>3976</v>
      </c>
      <c r="B645" s="31"/>
      <c r="C645" s="39" t="s">
        <v>968</v>
      </c>
      <c r="D645" s="33" t="s">
        <v>969</v>
      </c>
      <c r="E645" s="30">
        <v>34109</v>
      </c>
      <c r="F645" s="21"/>
      <c r="G645" s="25">
        <f t="shared" si="18"/>
        <v>0</v>
      </c>
      <c r="H645" s="26"/>
      <c r="I645" s="26"/>
      <c r="J645" s="26"/>
      <c r="K645" s="26">
        <f t="shared" si="19"/>
        <v>0</v>
      </c>
    </row>
    <row r="646" spans="1:11" ht="180" hidden="1">
      <c r="A646" s="20">
        <v>3977</v>
      </c>
      <c r="B646" s="31"/>
      <c r="C646" s="39" t="s">
        <v>970</v>
      </c>
      <c r="D646" s="33" t="s">
        <v>971</v>
      </c>
      <c r="E646" s="30">
        <v>119383</v>
      </c>
      <c r="F646" s="21"/>
      <c r="G646" s="25">
        <f t="shared" si="18"/>
        <v>0</v>
      </c>
      <c r="H646" s="26"/>
      <c r="I646" s="26"/>
      <c r="J646" s="26"/>
      <c r="K646" s="26">
        <f t="shared" si="19"/>
        <v>0</v>
      </c>
    </row>
    <row r="647" spans="1:11" ht="60" hidden="1">
      <c r="A647" s="20">
        <v>3978</v>
      </c>
      <c r="B647" s="31"/>
      <c r="C647" s="28" t="s">
        <v>972</v>
      </c>
      <c r="D647" s="33"/>
      <c r="E647" s="30"/>
      <c r="F647" s="21"/>
      <c r="G647" s="25">
        <f t="shared" si="18"/>
        <v>0</v>
      </c>
      <c r="H647" s="26"/>
      <c r="I647" s="26"/>
      <c r="J647" s="26"/>
      <c r="K647" s="26">
        <f t="shared" si="19"/>
        <v>0</v>
      </c>
    </row>
    <row r="648" spans="1:11" ht="60" hidden="1">
      <c r="A648" s="20">
        <v>3979</v>
      </c>
      <c r="B648" s="31" t="s">
        <v>24</v>
      </c>
      <c r="C648" s="39" t="s">
        <v>973</v>
      </c>
      <c r="D648" s="39" t="s">
        <v>974</v>
      </c>
      <c r="E648" s="44">
        <v>95400</v>
      </c>
      <c r="F648" s="21"/>
      <c r="G648" s="25">
        <f t="shared" si="18"/>
        <v>0</v>
      </c>
      <c r="H648" s="26"/>
      <c r="I648" s="26"/>
      <c r="J648" s="26"/>
      <c r="K648" s="26">
        <f t="shared" si="19"/>
        <v>0</v>
      </c>
    </row>
    <row r="649" spans="1:11" ht="60" hidden="1">
      <c r="A649" s="20">
        <v>3980</v>
      </c>
      <c r="B649" s="31" t="s">
        <v>24</v>
      </c>
      <c r="C649" s="39" t="s">
        <v>975</v>
      </c>
      <c r="D649" s="39" t="s">
        <v>976</v>
      </c>
      <c r="E649" s="44">
        <v>98380</v>
      </c>
      <c r="F649" s="21"/>
      <c r="G649" s="25">
        <f t="shared" si="18"/>
        <v>0</v>
      </c>
      <c r="H649" s="26"/>
      <c r="I649" s="26"/>
      <c r="J649" s="26"/>
      <c r="K649" s="26">
        <f t="shared" si="19"/>
        <v>0</v>
      </c>
    </row>
    <row r="650" spans="1:11" ht="36" hidden="1">
      <c r="A650" s="20">
        <v>3981</v>
      </c>
      <c r="B650" s="31" t="s">
        <v>204</v>
      </c>
      <c r="C650" s="39" t="s">
        <v>977</v>
      </c>
      <c r="D650" s="39" t="s">
        <v>978</v>
      </c>
      <c r="E650" s="44">
        <v>26090</v>
      </c>
      <c r="F650" s="21"/>
      <c r="G650" s="25">
        <f t="shared" si="18"/>
        <v>0</v>
      </c>
      <c r="H650" s="26"/>
      <c r="I650" s="26"/>
      <c r="J650" s="26"/>
      <c r="K650" s="26">
        <f t="shared" si="19"/>
        <v>0</v>
      </c>
    </row>
    <row r="651" spans="1:11" ht="24" hidden="1">
      <c r="A651" s="20">
        <v>3982</v>
      </c>
      <c r="B651" s="31" t="s">
        <v>204</v>
      </c>
      <c r="C651" s="39" t="s">
        <v>979</v>
      </c>
      <c r="D651" s="39" t="s">
        <v>980</v>
      </c>
      <c r="E651" s="44">
        <v>17920</v>
      </c>
      <c r="F651" s="21"/>
      <c r="G651" s="25">
        <f t="shared" si="18"/>
        <v>0</v>
      </c>
      <c r="H651" s="26"/>
      <c r="I651" s="26"/>
      <c r="J651" s="26"/>
      <c r="K651" s="26">
        <f t="shared" si="19"/>
        <v>0</v>
      </c>
    </row>
    <row r="652" spans="1:11" hidden="1">
      <c r="A652" s="20">
        <v>3983</v>
      </c>
      <c r="B652" s="31" t="s">
        <v>204</v>
      </c>
      <c r="C652" s="39" t="s">
        <v>981</v>
      </c>
      <c r="D652" s="39" t="s">
        <v>981</v>
      </c>
      <c r="E652" s="44">
        <v>11000</v>
      </c>
      <c r="F652" s="21"/>
      <c r="G652" s="25">
        <f t="shared" si="18"/>
        <v>0</v>
      </c>
      <c r="H652" s="26"/>
      <c r="I652" s="26"/>
      <c r="J652" s="26"/>
      <c r="K652" s="26">
        <f t="shared" si="19"/>
        <v>0</v>
      </c>
    </row>
    <row r="653" spans="1:11" hidden="1">
      <c r="A653" s="20">
        <v>3984</v>
      </c>
      <c r="B653" s="31" t="s">
        <v>24</v>
      </c>
      <c r="C653" s="39" t="s">
        <v>982</v>
      </c>
      <c r="D653" s="39" t="s">
        <v>982</v>
      </c>
      <c r="E653" s="44">
        <v>40500</v>
      </c>
      <c r="F653" s="21"/>
      <c r="G653" s="25">
        <f t="shared" si="18"/>
        <v>0</v>
      </c>
      <c r="H653" s="26"/>
      <c r="I653" s="26"/>
      <c r="J653" s="26"/>
      <c r="K653" s="26">
        <f t="shared" si="19"/>
        <v>0</v>
      </c>
    </row>
    <row r="654" spans="1:11" ht="180" hidden="1">
      <c r="A654" s="20">
        <v>3985</v>
      </c>
      <c r="B654" s="78" t="s">
        <v>84</v>
      </c>
      <c r="C654" s="39" t="s">
        <v>873</v>
      </c>
      <c r="D654" s="33" t="s">
        <v>874</v>
      </c>
      <c r="E654" s="44">
        <v>11050</v>
      </c>
      <c r="F654" s="21"/>
      <c r="G654" s="25">
        <f t="shared" si="18"/>
        <v>0</v>
      </c>
      <c r="H654" s="26"/>
      <c r="I654" s="26"/>
      <c r="J654" s="26"/>
      <c r="K654" s="26">
        <f t="shared" si="19"/>
        <v>0</v>
      </c>
    </row>
    <row r="655" spans="1:11" ht="180" hidden="1">
      <c r="A655" s="20">
        <v>3986</v>
      </c>
      <c r="B655" s="78" t="s">
        <v>84</v>
      </c>
      <c r="C655" s="39" t="s">
        <v>873</v>
      </c>
      <c r="D655" s="33" t="s">
        <v>874</v>
      </c>
      <c r="E655" s="44">
        <v>11050</v>
      </c>
      <c r="F655" s="21"/>
      <c r="G655" s="25">
        <f t="shared" si="18"/>
        <v>0</v>
      </c>
      <c r="H655" s="26"/>
      <c r="I655" s="26"/>
      <c r="J655" s="26"/>
      <c r="K655" s="26">
        <f t="shared" si="19"/>
        <v>0</v>
      </c>
    </row>
    <row r="656" spans="1:11" ht="60" hidden="1">
      <c r="A656" s="20">
        <v>3987</v>
      </c>
      <c r="B656" s="78"/>
      <c r="C656" s="28" t="s">
        <v>983</v>
      </c>
      <c r="D656" s="33"/>
      <c r="E656" s="30"/>
      <c r="F656" s="21"/>
      <c r="G656" s="25">
        <f t="shared" ref="G656:G719" si="20">E656*F656</f>
        <v>0</v>
      </c>
      <c r="H656" s="26"/>
      <c r="I656" s="26"/>
      <c r="J656" s="26"/>
      <c r="K656" s="26">
        <f t="shared" ref="K656:K719" si="21">E656*J656</f>
        <v>0</v>
      </c>
    </row>
    <row r="657" spans="1:11" ht="48" hidden="1">
      <c r="A657" s="20">
        <v>3988</v>
      </c>
      <c r="B657" s="78" t="s">
        <v>24</v>
      </c>
      <c r="C657" s="79" t="s">
        <v>984</v>
      </c>
      <c r="D657" s="33" t="s">
        <v>985</v>
      </c>
      <c r="E657" s="71">
        <v>43222</v>
      </c>
      <c r="F657" s="21"/>
      <c r="G657" s="25">
        <f t="shared" si="20"/>
        <v>0</v>
      </c>
      <c r="H657" s="26"/>
      <c r="I657" s="26"/>
      <c r="J657" s="26"/>
      <c r="K657" s="26">
        <f t="shared" si="21"/>
        <v>0</v>
      </c>
    </row>
    <row r="658" spans="1:11" ht="84" hidden="1">
      <c r="A658" s="20">
        <v>3989</v>
      </c>
      <c r="B658" s="78" t="s">
        <v>24</v>
      </c>
      <c r="C658" s="57" t="s">
        <v>986</v>
      </c>
      <c r="D658" s="33" t="s">
        <v>987</v>
      </c>
      <c r="E658" s="71">
        <v>30873</v>
      </c>
      <c r="F658" s="21"/>
      <c r="G658" s="25">
        <f t="shared" si="20"/>
        <v>0</v>
      </c>
      <c r="H658" s="26"/>
      <c r="I658" s="26"/>
      <c r="J658" s="26"/>
      <c r="K658" s="26">
        <f t="shared" si="21"/>
        <v>0</v>
      </c>
    </row>
    <row r="659" spans="1:11" hidden="1">
      <c r="A659" s="20">
        <v>3990</v>
      </c>
      <c r="B659" s="78" t="s">
        <v>24</v>
      </c>
      <c r="C659" s="57" t="s">
        <v>988</v>
      </c>
      <c r="D659" s="33" t="s">
        <v>989</v>
      </c>
      <c r="E659" s="71">
        <v>13378</v>
      </c>
      <c r="F659" s="21"/>
      <c r="G659" s="25">
        <f t="shared" si="20"/>
        <v>0</v>
      </c>
      <c r="H659" s="26"/>
      <c r="I659" s="26"/>
      <c r="J659" s="26"/>
      <c r="K659" s="26">
        <f t="shared" si="21"/>
        <v>0</v>
      </c>
    </row>
    <row r="660" spans="1:11" ht="48" hidden="1">
      <c r="A660" s="20">
        <v>3991</v>
      </c>
      <c r="B660" s="78" t="s">
        <v>24</v>
      </c>
      <c r="C660" s="57" t="s">
        <v>990</v>
      </c>
      <c r="D660" s="33" t="s">
        <v>991</v>
      </c>
      <c r="E660" s="71">
        <v>115260</v>
      </c>
      <c r="F660" s="21"/>
      <c r="G660" s="25">
        <f t="shared" si="20"/>
        <v>0</v>
      </c>
      <c r="H660" s="26"/>
      <c r="I660" s="26"/>
      <c r="J660" s="26"/>
      <c r="K660" s="26">
        <f t="shared" si="21"/>
        <v>0</v>
      </c>
    </row>
    <row r="661" spans="1:11" ht="48" hidden="1">
      <c r="A661" s="20">
        <v>3992</v>
      </c>
      <c r="B661" s="78" t="s">
        <v>24</v>
      </c>
      <c r="C661" s="57" t="s">
        <v>992</v>
      </c>
      <c r="D661" s="33" t="s">
        <v>993</v>
      </c>
      <c r="E661" s="71">
        <v>37008</v>
      </c>
      <c r="F661" s="21"/>
      <c r="G661" s="25">
        <f t="shared" si="20"/>
        <v>0</v>
      </c>
      <c r="H661" s="26"/>
      <c r="I661" s="26"/>
      <c r="J661" s="26"/>
      <c r="K661" s="26">
        <f t="shared" si="21"/>
        <v>0</v>
      </c>
    </row>
    <row r="662" spans="1:11" ht="36" hidden="1">
      <c r="A662" s="20">
        <v>3993</v>
      </c>
      <c r="B662" s="78" t="s">
        <v>24</v>
      </c>
      <c r="C662" s="57" t="s">
        <v>994</v>
      </c>
      <c r="D662" s="33"/>
      <c r="E662" s="71">
        <v>92827</v>
      </c>
      <c r="F662" s="21"/>
      <c r="G662" s="25">
        <f t="shared" si="20"/>
        <v>0</v>
      </c>
      <c r="H662" s="26"/>
      <c r="I662" s="26"/>
      <c r="J662" s="26"/>
      <c r="K662" s="26">
        <f t="shared" si="21"/>
        <v>0</v>
      </c>
    </row>
    <row r="663" spans="1:11" ht="48" hidden="1">
      <c r="A663" s="20">
        <v>3994</v>
      </c>
      <c r="B663" s="78" t="s">
        <v>24</v>
      </c>
      <c r="C663" s="57" t="s">
        <v>995</v>
      </c>
      <c r="D663" s="33"/>
      <c r="E663" s="71">
        <v>92827</v>
      </c>
      <c r="F663" s="21"/>
      <c r="G663" s="25">
        <f t="shared" si="20"/>
        <v>0</v>
      </c>
      <c r="H663" s="26"/>
      <c r="I663" s="26"/>
      <c r="J663" s="26"/>
      <c r="K663" s="26">
        <f t="shared" si="21"/>
        <v>0</v>
      </c>
    </row>
    <row r="664" spans="1:11" ht="60" hidden="1">
      <c r="A664" s="20">
        <v>3995</v>
      </c>
      <c r="B664" s="78" t="s">
        <v>24</v>
      </c>
      <c r="C664" s="57" t="s">
        <v>996</v>
      </c>
      <c r="D664" s="33"/>
      <c r="E664" s="71">
        <v>33924</v>
      </c>
      <c r="F664" s="21"/>
      <c r="G664" s="25">
        <f t="shared" si="20"/>
        <v>0</v>
      </c>
      <c r="H664" s="26"/>
      <c r="I664" s="26"/>
      <c r="J664" s="26"/>
      <c r="K664" s="26">
        <f t="shared" si="21"/>
        <v>0</v>
      </c>
    </row>
    <row r="665" spans="1:11" ht="168" hidden="1">
      <c r="A665" s="20">
        <v>3996</v>
      </c>
      <c r="B665" s="78" t="s">
        <v>24</v>
      </c>
      <c r="C665" s="57" t="s">
        <v>997</v>
      </c>
      <c r="D665" s="33"/>
      <c r="E665" s="71">
        <v>43175</v>
      </c>
      <c r="F665" s="21"/>
      <c r="G665" s="25">
        <f t="shared" si="20"/>
        <v>0</v>
      </c>
      <c r="H665" s="26"/>
      <c r="I665" s="26"/>
      <c r="J665" s="26"/>
      <c r="K665" s="26">
        <f t="shared" si="21"/>
        <v>0</v>
      </c>
    </row>
    <row r="666" spans="1:11" hidden="1">
      <c r="A666" s="20">
        <v>3997</v>
      </c>
      <c r="B666" s="78" t="s">
        <v>24</v>
      </c>
      <c r="C666" s="57" t="s">
        <v>998</v>
      </c>
      <c r="D666" s="33"/>
      <c r="E666" s="71">
        <v>7711</v>
      </c>
      <c r="F666" s="21"/>
      <c r="G666" s="25">
        <f t="shared" si="20"/>
        <v>0</v>
      </c>
      <c r="H666" s="26"/>
      <c r="I666" s="26"/>
      <c r="J666" s="26"/>
      <c r="K666" s="26">
        <f t="shared" si="21"/>
        <v>0</v>
      </c>
    </row>
    <row r="667" spans="1:11" ht="24" hidden="1">
      <c r="A667" s="20">
        <v>3998</v>
      </c>
      <c r="B667" s="78" t="s">
        <v>24</v>
      </c>
      <c r="C667" s="57" t="s">
        <v>999</v>
      </c>
      <c r="D667" s="33"/>
      <c r="E667" s="71">
        <v>30840</v>
      </c>
      <c r="F667" s="21"/>
      <c r="G667" s="25">
        <f t="shared" si="20"/>
        <v>0</v>
      </c>
      <c r="H667" s="26"/>
      <c r="I667" s="26"/>
      <c r="J667" s="26"/>
      <c r="K667" s="26">
        <f t="shared" si="21"/>
        <v>0</v>
      </c>
    </row>
    <row r="668" spans="1:11" ht="24" hidden="1">
      <c r="A668" s="20">
        <v>3999</v>
      </c>
      <c r="B668" s="78" t="s">
        <v>24</v>
      </c>
      <c r="C668" s="57" t="s">
        <v>1000</v>
      </c>
      <c r="D668" s="33"/>
      <c r="E668" s="71">
        <v>125927</v>
      </c>
      <c r="F668" s="21"/>
      <c r="G668" s="25">
        <f t="shared" si="20"/>
        <v>0</v>
      </c>
      <c r="H668" s="26"/>
      <c r="I668" s="26"/>
      <c r="J668" s="26"/>
      <c r="K668" s="26">
        <f t="shared" si="21"/>
        <v>0</v>
      </c>
    </row>
    <row r="669" spans="1:11" ht="60" hidden="1">
      <c r="A669" s="20">
        <v>4000</v>
      </c>
      <c r="B669" s="31"/>
      <c r="C669" s="80" t="s">
        <v>4248</v>
      </c>
      <c r="D669" s="39" t="s">
        <v>1001</v>
      </c>
      <c r="E669" s="30"/>
      <c r="F669" s="21"/>
      <c r="G669" s="25">
        <f t="shared" si="20"/>
        <v>0</v>
      </c>
      <c r="H669" s="26"/>
      <c r="I669" s="26"/>
      <c r="J669" s="26"/>
      <c r="K669" s="26">
        <f t="shared" si="21"/>
        <v>0</v>
      </c>
    </row>
    <row r="670" spans="1:11" ht="132" hidden="1">
      <c r="A670" s="20">
        <v>4001</v>
      </c>
      <c r="B670" s="31" t="s">
        <v>84</v>
      </c>
      <c r="C670" s="29" t="s">
        <v>1002</v>
      </c>
      <c r="D670" s="39" t="s">
        <v>1003</v>
      </c>
      <c r="E670" s="49">
        <v>11498.220000000001</v>
      </c>
      <c r="F670" s="21"/>
      <c r="G670" s="25">
        <f t="shared" si="20"/>
        <v>0</v>
      </c>
      <c r="H670" s="26"/>
      <c r="I670" s="26"/>
      <c r="J670" s="26"/>
      <c r="K670" s="26">
        <f t="shared" si="21"/>
        <v>0</v>
      </c>
    </row>
    <row r="671" spans="1:11" ht="60" hidden="1">
      <c r="A671" s="20">
        <v>4002</v>
      </c>
      <c r="B671" s="31" t="s">
        <v>84</v>
      </c>
      <c r="C671" s="29" t="s">
        <v>1004</v>
      </c>
      <c r="D671" s="39"/>
      <c r="E671" s="49">
        <v>44796.834000000003</v>
      </c>
      <c r="F671" s="21"/>
      <c r="G671" s="25">
        <f t="shared" si="20"/>
        <v>0</v>
      </c>
      <c r="H671" s="26"/>
      <c r="I671" s="26"/>
      <c r="J671" s="26"/>
      <c r="K671" s="26">
        <f t="shared" si="21"/>
        <v>0</v>
      </c>
    </row>
    <row r="672" spans="1:11" ht="48" hidden="1">
      <c r="A672" s="20">
        <v>4003</v>
      </c>
      <c r="B672" s="31" t="s">
        <v>84</v>
      </c>
      <c r="C672" s="29" t="s">
        <v>1005</v>
      </c>
      <c r="D672" s="39"/>
      <c r="E672" s="49">
        <v>7413.174</v>
      </c>
      <c r="F672" s="21"/>
      <c r="G672" s="25">
        <f t="shared" si="20"/>
        <v>0</v>
      </c>
      <c r="H672" s="26"/>
      <c r="I672" s="26"/>
      <c r="J672" s="26"/>
      <c r="K672" s="26">
        <f t="shared" si="21"/>
        <v>0</v>
      </c>
    </row>
    <row r="673" spans="1:11" ht="48" hidden="1">
      <c r="A673" s="20">
        <v>4004</v>
      </c>
      <c r="B673" s="31" t="s">
        <v>84</v>
      </c>
      <c r="C673" s="29" t="s">
        <v>1006</v>
      </c>
      <c r="D673" s="39"/>
      <c r="E673" s="49">
        <v>13534.387199999999</v>
      </c>
      <c r="F673" s="21"/>
      <c r="G673" s="25">
        <f t="shared" si="20"/>
        <v>0</v>
      </c>
      <c r="H673" s="26"/>
      <c r="I673" s="26"/>
      <c r="J673" s="26"/>
      <c r="K673" s="26">
        <f t="shared" si="21"/>
        <v>0</v>
      </c>
    </row>
    <row r="674" spans="1:11" ht="144" hidden="1">
      <c r="A674" s="20">
        <v>4005</v>
      </c>
      <c r="B674" s="31" t="s">
        <v>84</v>
      </c>
      <c r="C674" s="29" t="s">
        <v>1007</v>
      </c>
      <c r="D674" s="39" t="s">
        <v>1008</v>
      </c>
      <c r="E674" s="49">
        <v>11498.220000000001</v>
      </c>
      <c r="F674" s="21"/>
      <c r="G674" s="25">
        <f t="shared" si="20"/>
        <v>0</v>
      </c>
      <c r="H674" s="26"/>
      <c r="I674" s="26"/>
      <c r="J674" s="26"/>
      <c r="K674" s="26">
        <f t="shared" si="21"/>
        <v>0</v>
      </c>
    </row>
    <row r="675" spans="1:11" ht="132" hidden="1">
      <c r="A675" s="20">
        <v>4006</v>
      </c>
      <c r="B675" s="31" t="s">
        <v>84</v>
      </c>
      <c r="C675" s="29" t="s">
        <v>1009</v>
      </c>
      <c r="D675" s="39" t="s">
        <v>1010</v>
      </c>
      <c r="E675" s="49">
        <v>5720.22</v>
      </c>
      <c r="F675" s="21"/>
      <c r="G675" s="25">
        <f t="shared" si="20"/>
        <v>0</v>
      </c>
      <c r="H675" s="26"/>
      <c r="I675" s="26"/>
      <c r="J675" s="26"/>
      <c r="K675" s="26">
        <f t="shared" si="21"/>
        <v>0</v>
      </c>
    </row>
    <row r="676" spans="1:11" ht="60" hidden="1">
      <c r="A676" s="20">
        <v>4007</v>
      </c>
      <c r="B676" s="31" t="s">
        <v>84</v>
      </c>
      <c r="C676" s="29" t="s">
        <v>1011</v>
      </c>
      <c r="D676" s="39"/>
      <c r="E676" s="49">
        <v>19014.242399999999</v>
      </c>
      <c r="F676" s="21"/>
      <c r="G676" s="25">
        <f t="shared" si="20"/>
        <v>0</v>
      </c>
      <c r="H676" s="26"/>
      <c r="I676" s="26"/>
      <c r="J676" s="26"/>
      <c r="K676" s="26">
        <f t="shared" si="21"/>
        <v>0</v>
      </c>
    </row>
    <row r="677" spans="1:11" ht="36" hidden="1">
      <c r="A677" s="20">
        <v>4008</v>
      </c>
      <c r="B677" s="31" t="s">
        <v>84</v>
      </c>
      <c r="C677" s="29" t="s">
        <v>1012</v>
      </c>
      <c r="D677" s="39"/>
      <c r="E677" s="49">
        <v>58008.808799999999</v>
      </c>
      <c r="F677" s="21"/>
      <c r="G677" s="25">
        <f t="shared" si="20"/>
        <v>0</v>
      </c>
      <c r="H677" s="26"/>
      <c r="I677" s="26"/>
      <c r="J677" s="26"/>
      <c r="K677" s="26">
        <f t="shared" si="21"/>
        <v>0</v>
      </c>
    </row>
    <row r="678" spans="1:11" ht="180" hidden="1">
      <c r="A678" s="20">
        <v>4009</v>
      </c>
      <c r="B678" s="31" t="s">
        <v>84</v>
      </c>
      <c r="C678" s="29" t="s">
        <v>1013</v>
      </c>
      <c r="D678" s="39" t="s">
        <v>1014</v>
      </c>
      <c r="E678" s="49">
        <v>19991.88</v>
      </c>
      <c r="F678" s="21"/>
      <c r="G678" s="25">
        <f t="shared" si="20"/>
        <v>0</v>
      </c>
      <c r="H678" s="26"/>
      <c r="I678" s="26"/>
      <c r="J678" s="26"/>
      <c r="K678" s="26">
        <f t="shared" si="21"/>
        <v>0</v>
      </c>
    </row>
    <row r="679" spans="1:11" ht="84" hidden="1">
      <c r="A679" s="20">
        <v>4010</v>
      </c>
      <c r="B679" s="31" t="s">
        <v>84</v>
      </c>
      <c r="C679" s="29" t="s">
        <v>1015</v>
      </c>
      <c r="D679" s="39" t="s">
        <v>1016</v>
      </c>
      <c r="E679" s="49">
        <v>19991.88</v>
      </c>
      <c r="F679" s="21"/>
      <c r="G679" s="25">
        <f t="shared" si="20"/>
        <v>0</v>
      </c>
      <c r="H679" s="26"/>
      <c r="I679" s="26"/>
      <c r="J679" s="26"/>
      <c r="K679" s="26">
        <f t="shared" si="21"/>
        <v>0</v>
      </c>
    </row>
    <row r="680" spans="1:11" ht="60" hidden="1">
      <c r="A680" s="20">
        <v>4011</v>
      </c>
      <c r="B680" s="31" t="s">
        <v>84</v>
      </c>
      <c r="C680" s="29" t="s">
        <v>1017</v>
      </c>
      <c r="D680" s="39"/>
      <c r="E680" s="49">
        <v>138119.6232</v>
      </c>
      <c r="F680" s="21"/>
      <c r="G680" s="25">
        <f t="shared" si="20"/>
        <v>0</v>
      </c>
      <c r="H680" s="26"/>
      <c r="I680" s="26"/>
      <c r="J680" s="26"/>
      <c r="K680" s="26">
        <f t="shared" si="21"/>
        <v>0</v>
      </c>
    </row>
    <row r="681" spans="1:11" ht="96" hidden="1">
      <c r="A681" s="20">
        <v>4012</v>
      </c>
      <c r="B681" s="31" t="s">
        <v>84</v>
      </c>
      <c r="C681" s="29" t="s">
        <v>1018</v>
      </c>
      <c r="D681" s="39" t="s">
        <v>1019</v>
      </c>
      <c r="E681" s="49">
        <v>19182.960000000003</v>
      </c>
      <c r="F681" s="21"/>
      <c r="G681" s="25">
        <f t="shared" si="20"/>
        <v>0</v>
      </c>
      <c r="H681" s="26"/>
      <c r="I681" s="26"/>
      <c r="J681" s="26"/>
      <c r="K681" s="26">
        <f t="shared" si="21"/>
        <v>0</v>
      </c>
    </row>
    <row r="682" spans="1:11" ht="72" hidden="1">
      <c r="A682" s="20">
        <v>4013</v>
      </c>
      <c r="B682" s="31" t="s">
        <v>84</v>
      </c>
      <c r="C682" s="29" t="s">
        <v>1020</v>
      </c>
      <c r="D682" s="39"/>
      <c r="E682" s="49">
        <v>103771.72440000001</v>
      </c>
      <c r="F682" s="21"/>
      <c r="G682" s="25">
        <f t="shared" si="20"/>
        <v>0</v>
      </c>
      <c r="H682" s="26"/>
      <c r="I682" s="26"/>
      <c r="J682" s="26"/>
      <c r="K682" s="26">
        <f t="shared" si="21"/>
        <v>0</v>
      </c>
    </row>
    <row r="683" spans="1:11" ht="48" hidden="1">
      <c r="A683" s="20">
        <v>4014</v>
      </c>
      <c r="B683" s="31" t="s">
        <v>84</v>
      </c>
      <c r="C683" s="29" t="s">
        <v>1021</v>
      </c>
      <c r="D683" s="39"/>
      <c r="E683" s="49">
        <v>66388.064400000003</v>
      </c>
      <c r="F683" s="21"/>
      <c r="G683" s="25">
        <f t="shared" si="20"/>
        <v>0</v>
      </c>
      <c r="H683" s="26"/>
      <c r="I683" s="26"/>
      <c r="J683" s="26"/>
      <c r="K683" s="26">
        <f t="shared" si="21"/>
        <v>0</v>
      </c>
    </row>
    <row r="684" spans="1:11" ht="24" hidden="1">
      <c r="A684" s="20">
        <v>4015</v>
      </c>
      <c r="B684" s="31"/>
      <c r="C684" s="29" t="s">
        <v>1022</v>
      </c>
      <c r="D684" s="39"/>
      <c r="E684" s="44"/>
      <c r="F684" s="21"/>
      <c r="G684" s="25">
        <f t="shared" si="20"/>
        <v>0</v>
      </c>
      <c r="H684" s="26"/>
      <c r="I684" s="26"/>
      <c r="J684" s="26"/>
      <c r="K684" s="26">
        <f t="shared" si="21"/>
        <v>0</v>
      </c>
    </row>
    <row r="685" spans="1:11" ht="48" hidden="1">
      <c r="A685" s="20">
        <v>4016</v>
      </c>
      <c r="B685" s="31" t="s">
        <v>84</v>
      </c>
      <c r="C685" s="29" t="s">
        <v>1023</v>
      </c>
      <c r="D685" s="39"/>
      <c r="E685" s="49">
        <v>36417.578400000006</v>
      </c>
      <c r="F685" s="21"/>
      <c r="G685" s="25">
        <f t="shared" si="20"/>
        <v>0</v>
      </c>
      <c r="H685" s="26"/>
      <c r="I685" s="26"/>
      <c r="J685" s="26"/>
      <c r="K685" s="26">
        <f t="shared" si="21"/>
        <v>0</v>
      </c>
    </row>
    <row r="686" spans="1:11" ht="48" hidden="1">
      <c r="A686" s="20">
        <v>4017</v>
      </c>
      <c r="B686" s="31" t="s">
        <v>84</v>
      </c>
      <c r="C686" s="29" t="s">
        <v>1024</v>
      </c>
      <c r="D686" s="39"/>
      <c r="E686" s="49">
        <v>10636.142400000001</v>
      </c>
      <c r="F686" s="21"/>
      <c r="G686" s="25">
        <f t="shared" si="20"/>
        <v>0</v>
      </c>
      <c r="H686" s="26"/>
      <c r="I686" s="26"/>
      <c r="J686" s="26"/>
      <c r="K686" s="26">
        <f t="shared" si="21"/>
        <v>0</v>
      </c>
    </row>
    <row r="687" spans="1:11" ht="48" hidden="1">
      <c r="A687" s="20">
        <v>4018</v>
      </c>
      <c r="B687" s="31" t="s">
        <v>84</v>
      </c>
      <c r="C687" s="29" t="s">
        <v>1025</v>
      </c>
      <c r="D687" s="39"/>
      <c r="E687" s="49">
        <v>89914.924800000008</v>
      </c>
      <c r="F687" s="21"/>
      <c r="G687" s="25">
        <f t="shared" si="20"/>
        <v>0</v>
      </c>
      <c r="H687" s="26"/>
      <c r="I687" s="26"/>
      <c r="J687" s="26"/>
      <c r="K687" s="26">
        <f t="shared" si="21"/>
        <v>0</v>
      </c>
    </row>
    <row r="688" spans="1:11" ht="48" hidden="1">
      <c r="A688" s="20">
        <v>4019</v>
      </c>
      <c r="B688" s="31" t="s">
        <v>84</v>
      </c>
      <c r="C688" s="29" t="s">
        <v>1026</v>
      </c>
      <c r="D688" s="39"/>
      <c r="E688" s="49">
        <v>30616.466400000001</v>
      </c>
      <c r="F688" s="21"/>
      <c r="G688" s="25">
        <f t="shared" si="20"/>
        <v>0</v>
      </c>
      <c r="H688" s="26"/>
      <c r="I688" s="26"/>
      <c r="J688" s="26"/>
      <c r="K688" s="26">
        <f t="shared" si="21"/>
        <v>0</v>
      </c>
    </row>
    <row r="689" spans="1:11" ht="24" hidden="1">
      <c r="A689" s="20">
        <v>4020</v>
      </c>
      <c r="B689" s="31"/>
      <c r="C689" s="29" t="s">
        <v>1027</v>
      </c>
      <c r="D689" s="39"/>
      <c r="E689" s="44"/>
      <c r="F689" s="21"/>
      <c r="G689" s="25">
        <f t="shared" si="20"/>
        <v>0</v>
      </c>
      <c r="H689" s="26"/>
      <c r="I689" s="26"/>
      <c r="J689" s="26"/>
      <c r="K689" s="26">
        <f t="shared" si="21"/>
        <v>0</v>
      </c>
    </row>
    <row r="690" spans="1:11" ht="60" hidden="1">
      <c r="A690" s="20">
        <v>4021</v>
      </c>
      <c r="B690" s="31" t="s">
        <v>84</v>
      </c>
      <c r="C690" s="29" t="s">
        <v>1028</v>
      </c>
      <c r="D690" s="39"/>
      <c r="E690" s="49">
        <v>49633.020000000004</v>
      </c>
      <c r="F690" s="21"/>
      <c r="G690" s="25">
        <f t="shared" si="20"/>
        <v>0</v>
      </c>
      <c r="H690" s="26"/>
      <c r="I690" s="26"/>
      <c r="J690" s="26"/>
      <c r="K690" s="26">
        <f t="shared" si="21"/>
        <v>0</v>
      </c>
    </row>
    <row r="691" spans="1:11" ht="48" hidden="1">
      <c r="A691" s="20">
        <v>4022</v>
      </c>
      <c r="B691" s="31" t="s">
        <v>84</v>
      </c>
      <c r="C691" s="29" t="s">
        <v>1029</v>
      </c>
      <c r="D691" s="39"/>
      <c r="E691" s="49">
        <v>49630.7088</v>
      </c>
      <c r="F691" s="21"/>
      <c r="G691" s="25">
        <f t="shared" si="20"/>
        <v>0</v>
      </c>
      <c r="H691" s="26"/>
      <c r="I691" s="26"/>
      <c r="J691" s="26"/>
      <c r="K691" s="26">
        <f t="shared" si="21"/>
        <v>0</v>
      </c>
    </row>
    <row r="692" spans="1:11" ht="48" hidden="1">
      <c r="A692" s="20">
        <v>4023</v>
      </c>
      <c r="B692" s="31" t="s">
        <v>84</v>
      </c>
      <c r="C692" s="29" t="s">
        <v>1030</v>
      </c>
      <c r="D692" s="39"/>
      <c r="E692" s="49">
        <v>117629.6796</v>
      </c>
      <c r="F692" s="21"/>
      <c r="G692" s="25">
        <f t="shared" si="20"/>
        <v>0</v>
      </c>
      <c r="H692" s="26"/>
      <c r="I692" s="26"/>
      <c r="J692" s="26"/>
      <c r="K692" s="26">
        <f t="shared" si="21"/>
        <v>0</v>
      </c>
    </row>
    <row r="693" spans="1:11" ht="48" hidden="1">
      <c r="A693" s="20">
        <v>4024</v>
      </c>
      <c r="B693" s="31" t="s">
        <v>84</v>
      </c>
      <c r="C693" s="29" t="s">
        <v>1031</v>
      </c>
      <c r="D693" s="39"/>
      <c r="E693" s="49">
        <v>117629.6796</v>
      </c>
      <c r="F693" s="21"/>
      <c r="G693" s="25">
        <f t="shared" si="20"/>
        <v>0</v>
      </c>
      <c r="H693" s="26"/>
      <c r="I693" s="26"/>
      <c r="J693" s="26"/>
      <c r="K693" s="26">
        <f t="shared" si="21"/>
        <v>0</v>
      </c>
    </row>
    <row r="694" spans="1:11" ht="60" hidden="1">
      <c r="A694" s="20">
        <v>4025</v>
      </c>
      <c r="B694" s="31" t="s">
        <v>84</v>
      </c>
      <c r="C694" s="29" t="s">
        <v>1032</v>
      </c>
      <c r="D694" s="39"/>
      <c r="E694" s="49">
        <v>117629.6796</v>
      </c>
      <c r="F694" s="21"/>
      <c r="G694" s="25">
        <f t="shared" si="20"/>
        <v>0</v>
      </c>
      <c r="H694" s="26"/>
      <c r="I694" s="26"/>
      <c r="J694" s="26"/>
      <c r="K694" s="26">
        <f t="shared" si="21"/>
        <v>0</v>
      </c>
    </row>
    <row r="695" spans="1:11" ht="60" hidden="1">
      <c r="A695" s="20">
        <v>4026</v>
      </c>
      <c r="B695" s="31" t="s">
        <v>84</v>
      </c>
      <c r="C695" s="29" t="s">
        <v>1033</v>
      </c>
      <c r="D695" s="39"/>
      <c r="E695" s="49">
        <v>117629.6796</v>
      </c>
      <c r="F695" s="21"/>
      <c r="G695" s="25">
        <f t="shared" si="20"/>
        <v>0</v>
      </c>
      <c r="H695" s="26"/>
      <c r="I695" s="26"/>
      <c r="J695" s="26"/>
      <c r="K695" s="26">
        <f t="shared" si="21"/>
        <v>0</v>
      </c>
    </row>
    <row r="696" spans="1:11" ht="48" hidden="1">
      <c r="A696" s="20">
        <v>4027</v>
      </c>
      <c r="B696" s="31" t="s">
        <v>84</v>
      </c>
      <c r="C696" s="29" t="s">
        <v>1034</v>
      </c>
      <c r="D696" s="39"/>
      <c r="E696" s="49">
        <v>117629.6796</v>
      </c>
      <c r="F696" s="21"/>
      <c r="G696" s="25">
        <f t="shared" si="20"/>
        <v>0</v>
      </c>
      <c r="H696" s="26"/>
      <c r="I696" s="26"/>
      <c r="J696" s="26"/>
      <c r="K696" s="26">
        <f t="shared" si="21"/>
        <v>0</v>
      </c>
    </row>
    <row r="697" spans="1:11" hidden="1">
      <c r="A697" s="20">
        <v>4028</v>
      </c>
      <c r="B697" s="31"/>
      <c r="C697" s="29" t="s">
        <v>1035</v>
      </c>
      <c r="D697" s="39"/>
      <c r="E697" s="49">
        <v>117629.6796</v>
      </c>
      <c r="F697" s="21"/>
      <c r="G697" s="25">
        <f t="shared" si="20"/>
        <v>0</v>
      </c>
      <c r="H697" s="26"/>
      <c r="I697" s="26"/>
      <c r="J697" s="26"/>
      <c r="K697" s="26">
        <f t="shared" si="21"/>
        <v>0</v>
      </c>
    </row>
    <row r="698" spans="1:11" ht="48" hidden="1">
      <c r="A698" s="20">
        <v>4029</v>
      </c>
      <c r="B698" s="31" t="s">
        <v>84</v>
      </c>
      <c r="C698" s="29" t="s">
        <v>1036</v>
      </c>
      <c r="D698" s="39" t="s">
        <v>1037</v>
      </c>
      <c r="E698" s="49">
        <v>117629.6796</v>
      </c>
      <c r="F698" s="21"/>
      <c r="G698" s="25">
        <f t="shared" si="20"/>
        <v>0</v>
      </c>
      <c r="H698" s="26"/>
      <c r="I698" s="26"/>
      <c r="J698" s="26"/>
      <c r="K698" s="26">
        <f t="shared" si="21"/>
        <v>0</v>
      </c>
    </row>
    <row r="699" spans="1:11" ht="48" hidden="1">
      <c r="A699" s="20">
        <v>4030</v>
      </c>
      <c r="B699" s="31" t="s">
        <v>84</v>
      </c>
      <c r="C699" s="29" t="s">
        <v>1038</v>
      </c>
      <c r="D699" s="39" t="s">
        <v>1039</v>
      </c>
      <c r="E699" s="49">
        <v>117629.6796</v>
      </c>
      <c r="F699" s="21"/>
      <c r="G699" s="25">
        <f t="shared" si="20"/>
        <v>0</v>
      </c>
      <c r="H699" s="26"/>
      <c r="I699" s="26"/>
      <c r="J699" s="26"/>
      <c r="K699" s="26">
        <f t="shared" si="21"/>
        <v>0</v>
      </c>
    </row>
    <row r="700" spans="1:11" ht="36" hidden="1">
      <c r="A700" s="20">
        <v>4031</v>
      </c>
      <c r="B700" s="31" t="s">
        <v>84</v>
      </c>
      <c r="C700" s="29" t="s">
        <v>1040</v>
      </c>
      <c r="D700" s="39"/>
      <c r="E700" s="49">
        <v>117629.6796</v>
      </c>
      <c r="F700" s="21"/>
      <c r="G700" s="25">
        <f t="shared" si="20"/>
        <v>0</v>
      </c>
      <c r="H700" s="26"/>
      <c r="I700" s="26"/>
      <c r="J700" s="26"/>
      <c r="K700" s="26">
        <f t="shared" si="21"/>
        <v>0</v>
      </c>
    </row>
    <row r="701" spans="1:11" ht="24" hidden="1">
      <c r="A701" s="20">
        <v>4032</v>
      </c>
      <c r="B701" s="31" t="s">
        <v>84</v>
      </c>
      <c r="C701" s="29" t="s">
        <v>1041</v>
      </c>
      <c r="D701" s="39"/>
      <c r="E701" s="49">
        <v>117629.6796</v>
      </c>
      <c r="F701" s="21"/>
      <c r="G701" s="25">
        <f t="shared" si="20"/>
        <v>0</v>
      </c>
      <c r="H701" s="26"/>
      <c r="I701" s="26"/>
      <c r="J701" s="26"/>
      <c r="K701" s="26">
        <f t="shared" si="21"/>
        <v>0</v>
      </c>
    </row>
    <row r="702" spans="1:11" ht="36" hidden="1">
      <c r="A702" s="20">
        <v>4033</v>
      </c>
      <c r="B702" s="31" t="s">
        <v>84</v>
      </c>
      <c r="C702" s="29" t="s">
        <v>1042</v>
      </c>
      <c r="D702" s="39"/>
      <c r="E702" s="49">
        <v>117629.6796</v>
      </c>
      <c r="F702" s="21"/>
      <c r="G702" s="25">
        <f t="shared" si="20"/>
        <v>0</v>
      </c>
      <c r="H702" s="26"/>
      <c r="I702" s="26"/>
      <c r="J702" s="26"/>
      <c r="K702" s="26">
        <f t="shared" si="21"/>
        <v>0</v>
      </c>
    </row>
    <row r="703" spans="1:11" ht="72" hidden="1">
      <c r="A703" s="20">
        <v>4034</v>
      </c>
      <c r="B703" s="31" t="s">
        <v>84</v>
      </c>
      <c r="C703" s="29" t="s">
        <v>1043</v>
      </c>
      <c r="D703" s="39" t="s">
        <v>1044</v>
      </c>
      <c r="E703" s="49">
        <v>117629.6796</v>
      </c>
      <c r="F703" s="21"/>
      <c r="G703" s="25">
        <f t="shared" si="20"/>
        <v>0</v>
      </c>
      <c r="H703" s="26"/>
      <c r="I703" s="26"/>
      <c r="J703" s="26"/>
      <c r="K703" s="26">
        <f t="shared" si="21"/>
        <v>0</v>
      </c>
    </row>
    <row r="704" spans="1:11" ht="48" hidden="1">
      <c r="A704" s="20">
        <v>4035</v>
      </c>
      <c r="B704" s="31" t="s">
        <v>84</v>
      </c>
      <c r="C704" s="29" t="s">
        <v>1045</v>
      </c>
      <c r="D704" s="39"/>
      <c r="E704" s="49">
        <v>117629.6796</v>
      </c>
      <c r="F704" s="21"/>
      <c r="G704" s="25">
        <f t="shared" si="20"/>
        <v>0</v>
      </c>
      <c r="H704" s="26"/>
      <c r="I704" s="26"/>
      <c r="J704" s="26"/>
      <c r="K704" s="26">
        <f t="shared" si="21"/>
        <v>0</v>
      </c>
    </row>
    <row r="705" spans="1:11" ht="24" hidden="1">
      <c r="A705" s="20">
        <v>4036</v>
      </c>
      <c r="B705" s="31" t="s">
        <v>84</v>
      </c>
      <c r="C705" s="29" t="s">
        <v>1046</v>
      </c>
      <c r="D705" s="39"/>
      <c r="E705" s="49">
        <v>117629.6796</v>
      </c>
      <c r="F705" s="21"/>
      <c r="G705" s="25">
        <f t="shared" si="20"/>
        <v>0</v>
      </c>
      <c r="H705" s="26"/>
      <c r="I705" s="26"/>
      <c r="J705" s="26"/>
      <c r="K705" s="26">
        <f t="shared" si="21"/>
        <v>0</v>
      </c>
    </row>
    <row r="706" spans="1:11" ht="48" hidden="1">
      <c r="A706" s="20">
        <v>4037</v>
      </c>
      <c r="B706" s="31" t="s">
        <v>84</v>
      </c>
      <c r="C706" s="29" t="s">
        <v>1047</v>
      </c>
      <c r="D706" s="39"/>
      <c r="E706" s="49">
        <v>117629.6796</v>
      </c>
      <c r="F706" s="21"/>
      <c r="G706" s="25">
        <f t="shared" si="20"/>
        <v>0</v>
      </c>
      <c r="H706" s="26"/>
      <c r="I706" s="26"/>
      <c r="J706" s="26"/>
      <c r="K706" s="26">
        <f t="shared" si="21"/>
        <v>0</v>
      </c>
    </row>
    <row r="707" spans="1:11" hidden="1">
      <c r="A707" s="20">
        <v>4038</v>
      </c>
      <c r="B707" s="31"/>
      <c r="C707" s="29" t="s">
        <v>1048</v>
      </c>
      <c r="D707" s="39"/>
      <c r="E707" s="49">
        <v>117629.6796</v>
      </c>
      <c r="F707" s="21"/>
      <c r="G707" s="25">
        <f t="shared" si="20"/>
        <v>0</v>
      </c>
      <c r="H707" s="26"/>
      <c r="I707" s="26"/>
      <c r="J707" s="26"/>
      <c r="K707" s="26">
        <f t="shared" si="21"/>
        <v>0</v>
      </c>
    </row>
    <row r="708" spans="1:11" ht="48" hidden="1">
      <c r="A708" s="20">
        <v>4039</v>
      </c>
      <c r="B708" s="31" t="s">
        <v>84</v>
      </c>
      <c r="C708" s="29" t="s">
        <v>1049</v>
      </c>
      <c r="D708" s="39"/>
      <c r="E708" s="49">
        <v>117629.6796</v>
      </c>
      <c r="F708" s="21"/>
      <c r="G708" s="25">
        <f t="shared" si="20"/>
        <v>0</v>
      </c>
      <c r="H708" s="26"/>
      <c r="I708" s="26"/>
      <c r="J708" s="26"/>
      <c r="K708" s="26">
        <f t="shared" si="21"/>
        <v>0</v>
      </c>
    </row>
    <row r="709" spans="1:11" ht="36" hidden="1">
      <c r="A709" s="20">
        <v>4040</v>
      </c>
      <c r="B709" s="31" t="s">
        <v>84</v>
      </c>
      <c r="C709" s="29" t="s">
        <v>1050</v>
      </c>
      <c r="D709" s="39"/>
      <c r="E709" s="49">
        <v>117629.6796</v>
      </c>
      <c r="F709" s="21"/>
      <c r="G709" s="25">
        <f t="shared" si="20"/>
        <v>0</v>
      </c>
      <c r="H709" s="26"/>
      <c r="I709" s="26"/>
      <c r="J709" s="26"/>
      <c r="K709" s="26">
        <f t="shared" si="21"/>
        <v>0</v>
      </c>
    </row>
    <row r="710" spans="1:11" ht="48" hidden="1">
      <c r="A710" s="20">
        <v>4041</v>
      </c>
      <c r="B710" s="31" t="s">
        <v>84</v>
      </c>
      <c r="C710" s="29" t="s">
        <v>1051</v>
      </c>
      <c r="D710" s="39" t="s">
        <v>1052</v>
      </c>
      <c r="E710" s="49">
        <v>117629.6796</v>
      </c>
      <c r="F710" s="21"/>
      <c r="G710" s="25">
        <f t="shared" si="20"/>
        <v>0</v>
      </c>
      <c r="H710" s="26"/>
      <c r="I710" s="26"/>
      <c r="J710" s="26"/>
      <c r="K710" s="26">
        <f t="shared" si="21"/>
        <v>0</v>
      </c>
    </row>
    <row r="711" spans="1:11" ht="48" hidden="1">
      <c r="A711" s="20">
        <v>4042</v>
      </c>
      <c r="B711" s="31" t="s">
        <v>84</v>
      </c>
      <c r="C711" s="29" t="s">
        <v>1053</v>
      </c>
      <c r="D711" s="39" t="s">
        <v>1054</v>
      </c>
      <c r="E711" s="49">
        <v>117629.6796</v>
      </c>
      <c r="F711" s="21"/>
      <c r="G711" s="25">
        <f t="shared" si="20"/>
        <v>0</v>
      </c>
      <c r="H711" s="26"/>
      <c r="I711" s="26"/>
      <c r="J711" s="26"/>
      <c r="K711" s="26">
        <f t="shared" si="21"/>
        <v>0</v>
      </c>
    </row>
    <row r="712" spans="1:11" ht="48" hidden="1">
      <c r="A712" s="20">
        <v>4043</v>
      </c>
      <c r="B712" s="31" t="s">
        <v>84</v>
      </c>
      <c r="C712" s="29" t="s">
        <v>1055</v>
      </c>
      <c r="D712" s="39" t="s">
        <v>1056</v>
      </c>
      <c r="E712" s="49">
        <v>117629.6796</v>
      </c>
      <c r="F712" s="21"/>
      <c r="G712" s="25">
        <f t="shared" si="20"/>
        <v>0</v>
      </c>
      <c r="H712" s="26"/>
      <c r="I712" s="26"/>
      <c r="J712" s="26"/>
      <c r="K712" s="26">
        <f t="shared" si="21"/>
        <v>0</v>
      </c>
    </row>
    <row r="713" spans="1:11" ht="24" hidden="1">
      <c r="A713" s="20">
        <v>4044</v>
      </c>
      <c r="B713" s="31" t="s">
        <v>84</v>
      </c>
      <c r="C713" s="29" t="s">
        <v>1057</v>
      </c>
      <c r="D713" s="39"/>
      <c r="E713" s="49">
        <v>117629.6796</v>
      </c>
      <c r="F713" s="21"/>
      <c r="G713" s="25">
        <f t="shared" si="20"/>
        <v>0</v>
      </c>
      <c r="H713" s="26"/>
      <c r="I713" s="26"/>
      <c r="J713" s="26"/>
      <c r="K713" s="26">
        <f t="shared" si="21"/>
        <v>0</v>
      </c>
    </row>
    <row r="714" spans="1:11" ht="60" hidden="1">
      <c r="A714" s="20">
        <v>4045</v>
      </c>
      <c r="B714" s="31" t="s">
        <v>84</v>
      </c>
      <c r="C714" s="29" t="s">
        <v>1058</v>
      </c>
      <c r="D714" s="39"/>
      <c r="E714" s="49">
        <v>117629.6796</v>
      </c>
      <c r="F714" s="21"/>
      <c r="G714" s="25">
        <f t="shared" si="20"/>
        <v>0</v>
      </c>
      <c r="H714" s="26"/>
      <c r="I714" s="26"/>
      <c r="J714" s="26"/>
      <c r="K714" s="26">
        <f t="shared" si="21"/>
        <v>0</v>
      </c>
    </row>
    <row r="715" spans="1:11" ht="72" hidden="1">
      <c r="A715" s="20">
        <v>4046</v>
      </c>
      <c r="B715" s="31"/>
      <c r="C715" s="62" t="s">
        <v>1059</v>
      </c>
      <c r="D715" s="47" t="s">
        <v>1060</v>
      </c>
      <c r="E715" s="30"/>
      <c r="F715" s="21"/>
      <c r="G715" s="25">
        <f t="shared" si="20"/>
        <v>0</v>
      </c>
      <c r="H715" s="26"/>
      <c r="I715" s="26"/>
      <c r="J715" s="26"/>
      <c r="K715" s="26">
        <f t="shared" si="21"/>
        <v>0</v>
      </c>
    </row>
    <row r="716" spans="1:11" ht="24" hidden="1">
      <c r="A716" s="20">
        <v>4047</v>
      </c>
      <c r="B716" s="31"/>
      <c r="C716" s="23" t="s">
        <v>1002</v>
      </c>
      <c r="D716" s="47"/>
      <c r="E716" s="30"/>
      <c r="F716" s="21"/>
      <c r="G716" s="25">
        <f t="shared" si="20"/>
        <v>0</v>
      </c>
      <c r="H716" s="26"/>
      <c r="I716" s="26"/>
      <c r="J716" s="26"/>
      <c r="K716" s="26">
        <f t="shared" si="21"/>
        <v>0</v>
      </c>
    </row>
    <row r="717" spans="1:11" ht="60" hidden="1">
      <c r="A717" s="20">
        <v>4048</v>
      </c>
      <c r="B717" s="31" t="s">
        <v>84</v>
      </c>
      <c r="C717" s="57" t="s">
        <v>1061</v>
      </c>
      <c r="D717" s="47" t="s">
        <v>1062</v>
      </c>
      <c r="E717" s="30">
        <v>76757</v>
      </c>
      <c r="F717" s="21"/>
      <c r="G717" s="25">
        <f t="shared" si="20"/>
        <v>0</v>
      </c>
      <c r="H717" s="26"/>
      <c r="I717" s="26"/>
      <c r="J717" s="26"/>
      <c r="K717" s="26">
        <f t="shared" si="21"/>
        <v>0</v>
      </c>
    </row>
    <row r="718" spans="1:11" ht="60" hidden="1">
      <c r="A718" s="20">
        <v>4049</v>
      </c>
      <c r="B718" s="31" t="s">
        <v>84</v>
      </c>
      <c r="C718" s="23" t="s">
        <v>1063</v>
      </c>
      <c r="D718" s="47" t="s">
        <v>1064</v>
      </c>
      <c r="E718" s="30">
        <v>71352</v>
      </c>
      <c r="F718" s="21"/>
      <c r="G718" s="25">
        <f t="shared" si="20"/>
        <v>0</v>
      </c>
      <c r="H718" s="26"/>
      <c r="I718" s="26"/>
      <c r="J718" s="26"/>
      <c r="K718" s="26">
        <f t="shared" si="21"/>
        <v>0</v>
      </c>
    </row>
    <row r="719" spans="1:11" ht="48" hidden="1">
      <c r="A719" s="20">
        <v>4050</v>
      </c>
      <c r="B719" s="31"/>
      <c r="C719" s="23" t="s">
        <v>1065</v>
      </c>
      <c r="D719" s="47"/>
      <c r="E719" s="30"/>
      <c r="F719" s="21"/>
      <c r="G719" s="25">
        <f t="shared" si="20"/>
        <v>0</v>
      </c>
      <c r="H719" s="26"/>
      <c r="I719" s="26"/>
      <c r="J719" s="26"/>
      <c r="K719" s="26">
        <f t="shared" si="21"/>
        <v>0</v>
      </c>
    </row>
    <row r="720" spans="1:11" ht="48" hidden="1">
      <c r="A720" s="20">
        <v>4051</v>
      </c>
      <c r="B720" s="31" t="s">
        <v>84</v>
      </c>
      <c r="C720" s="23" t="s">
        <v>1066</v>
      </c>
      <c r="D720" s="47" t="s">
        <v>1067</v>
      </c>
      <c r="E720" s="30">
        <v>78595</v>
      </c>
      <c r="F720" s="21"/>
      <c r="G720" s="25">
        <f t="shared" ref="G720:G783" si="22">E720*F720</f>
        <v>0</v>
      </c>
      <c r="H720" s="26"/>
      <c r="I720" s="26"/>
      <c r="J720" s="26"/>
      <c r="K720" s="26">
        <f t="shared" ref="K720:K783" si="23">E720*J720</f>
        <v>0</v>
      </c>
    </row>
    <row r="721" spans="1:11" ht="48" hidden="1">
      <c r="A721" s="20">
        <v>4052</v>
      </c>
      <c r="B721" s="31" t="s">
        <v>84</v>
      </c>
      <c r="C721" s="23" t="s">
        <v>1068</v>
      </c>
      <c r="D721" s="47" t="s">
        <v>1069</v>
      </c>
      <c r="E721" s="30">
        <v>33872</v>
      </c>
      <c r="F721" s="21"/>
      <c r="G721" s="25">
        <f t="shared" si="22"/>
        <v>0</v>
      </c>
      <c r="H721" s="26"/>
      <c r="I721" s="26"/>
      <c r="J721" s="26"/>
      <c r="K721" s="26">
        <f t="shared" si="23"/>
        <v>0</v>
      </c>
    </row>
    <row r="722" spans="1:11" ht="24" hidden="1">
      <c r="A722" s="20">
        <v>4053</v>
      </c>
      <c r="B722" s="31"/>
      <c r="C722" s="23" t="s">
        <v>1070</v>
      </c>
      <c r="D722" s="47"/>
      <c r="E722" s="30"/>
      <c r="F722" s="21"/>
      <c r="G722" s="25">
        <f t="shared" si="22"/>
        <v>0</v>
      </c>
      <c r="H722" s="26"/>
      <c r="I722" s="26"/>
      <c r="J722" s="26"/>
      <c r="K722" s="26">
        <f t="shared" si="23"/>
        <v>0</v>
      </c>
    </row>
    <row r="723" spans="1:11" ht="48" hidden="1">
      <c r="A723" s="20">
        <v>4054</v>
      </c>
      <c r="B723" s="31" t="s">
        <v>84</v>
      </c>
      <c r="C723" s="23" t="s">
        <v>1071</v>
      </c>
      <c r="D723" s="47" t="s">
        <v>1072</v>
      </c>
      <c r="E723" s="30">
        <v>495081</v>
      </c>
      <c r="F723" s="21"/>
      <c r="G723" s="25">
        <f t="shared" si="22"/>
        <v>0</v>
      </c>
      <c r="H723" s="26"/>
      <c r="I723" s="26"/>
      <c r="J723" s="26"/>
      <c r="K723" s="26">
        <f t="shared" si="23"/>
        <v>0</v>
      </c>
    </row>
    <row r="724" spans="1:11" ht="48" hidden="1">
      <c r="A724" s="20">
        <v>4055</v>
      </c>
      <c r="B724" s="31" t="s">
        <v>84</v>
      </c>
      <c r="C724" s="23" t="s">
        <v>1073</v>
      </c>
      <c r="D724" s="47" t="s">
        <v>1074</v>
      </c>
      <c r="E724" s="30">
        <v>205668</v>
      </c>
      <c r="F724" s="21"/>
      <c r="G724" s="25">
        <f t="shared" si="22"/>
        <v>0</v>
      </c>
      <c r="H724" s="26"/>
      <c r="I724" s="26"/>
      <c r="J724" s="26"/>
      <c r="K724" s="26">
        <f t="shared" si="23"/>
        <v>0</v>
      </c>
    </row>
    <row r="725" spans="1:11" hidden="1">
      <c r="A725" s="20">
        <v>4056</v>
      </c>
      <c r="B725" s="31"/>
      <c r="C725" s="23" t="s">
        <v>1018</v>
      </c>
      <c r="D725" s="47"/>
      <c r="E725" s="30"/>
      <c r="F725" s="21"/>
      <c r="G725" s="25">
        <f t="shared" si="22"/>
        <v>0</v>
      </c>
      <c r="H725" s="26"/>
      <c r="I725" s="26"/>
      <c r="J725" s="26"/>
      <c r="K725" s="26">
        <f t="shared" si="23"/>
        <v>0</v>
      </c>
    </row>
    <row r="726" spans="1:11" ht="60" hidden="1">
      <c r="A726" s="20">
        <v>4057</v>
      </c>
      <c r="B726" s="31" t="s">
        <v>84</v>
      </c>
      <c r="C726" s="23" t="s">
        <v>1075</v>
      </c>
      <c r="D726" s="47" t="s">
        <v>1076</v>
      </c>
      <c r="E726" s="30">
        <v>33523</v>
      </c>
      <c r="F726" s="21"/>
      <c r="G726" s="25">
        <f t="shared" si="22"/>
        <v>0</v>
      </c>
      <c r="H726" s="26"/>
      <c r="I726" s="26"/>
      <c r="J726" s="26"/>
      <c r="K726" s="26">
        <f t="shared" si="23"/>
        <v>0</v>
      </c>
    </row>
    <row r="727" spans="1:11" ht="36" hidden="1">
      <c r="A727" s="20">
        <v>4058</v>
      </c>
      <c r="B727" s="31"/>
      <c r="C727" s="23" t="s">
        <v>1077</v>
      </c>
      <c r="D727" s="47"/>
      <c r="E727" s="30"/>
      <c r="F727" s="21"/>
      <c r="G727" s="25">
        <f t="shared" si="22"/>
        <v>0</v>
      </c>
      <c r="H727" s="26"/>
      <c r="I727" s="26"/>
      <c r="J727" s="26"/>
      <c r="K727" s="26">
        <f t="shared" si="23"/>
        <v>0</v>
      </c>
    </row>
    <row r="728" spans="1:11" ht="24" hidden="1">
      <c r="A728" s="20">
        <v>4059</v>
      </c>
      <c r="B728" s="31" t="s">
        <v>84</v>
      </c>
      <c r="C728" s="23" t="s">
        <v>1078</v>
      </c>
      <c r="D728" s="47" t="s">
        <v>1079</v>
      </c>
      <c r="E728" s="30">
        <v>559851</v>
      </c>
      <c r="F728" s="21"/>
      <c r="G728" s="25">
        <f t="shared" si="22"/>
        <v>0</v>
      </c>
      <c r="H728" s="26"/>
      <c r="I728" s="26"/>
      <c r="J728" s="26"/>
      <c r="K728" s="26">
        <f t="shared" si="23"/>
        <v>0</v>
      </c>
    </row>
    <row r="729" spans="1:11" ht="240" hidden="1">
      <c r="A729" s="20">
        <v>4060</v>
      </c>
      <c r="B729" s="31" t="s">
        <v>84</v>
      </c>
      <c r="C729" s="23" t="s">
        <v>1080</v>
      </c>
      <c r="D729" s="47" t="s">
        <v>1081</v>
      </c>
      <c r="E729" s="30">
        <v>109631</v>
      </c>
      <c r="F729" s="21"/>
      <c r="G729" s="25">
        <f t="shared" si="22"/>
        <v>0</v>
      </c>
      <c r="H729" s="26"/>
      <c r="I729" s="26"/>
      <c r="J729" s="26"/>
      <c r="K729" s="26">
        <f t="shared" si="23"/>
        <v>0</v>
      </c>
    </row>
    <row r="730" spans="1:11" ht="240" hidden="1">
      <c r="A730" s="20">
        <v>4061</v>
      </c>
      <c r="B730" s="31" t="s">
        <v>84</v>
      </c>
      <c r="C730" s="23" t="s">
        <v>1082</v>
      </c>
      <c r="D730" s="47" t="s">
        <v>1083</v>
      </c>
      <c r="E730" s="30">
        <v>64432</v>
      </c>
      <c r="F730" s="21"/>
      <c r="G730" s="25">
        <f t="shared" si="22"/>
        <v>0</v>
      </c>
      <c r="H730" s="26"/>
      <c r="I730" s="26"/>
      <c r="J730" s="26"/>
      <c r="K730" s="26">
        <f t="shared" si="23"/>
        <v>0</v>
      </c>
    </row>
    <row r="731" spans="1:11" ht="24" hidden="1">
      <c r="A731" s="20">
        <v>4062</v>
      </c>
      <c r="B731" s="31"/>
      <c r="C731" s="23" t="s">
        <v>1084</v>
      </c>
      <c r="D731" s="47"/>
      <c r="E731" s="30"/>
      <c r="F731" s="21"/>
      <c r="G731" s="25">
        <f t="shared" si="22"/>
        <v>0</v>
      </c>
      <c r="H731" s="26"/>
      <c r="I731" s="26"/>
      <c r="J731" s="26"/>
      <c r="K731" s="26">
        <f t="shared" si="23"/>
        <v>0</v>
      </c>
    </row>
    <row r="732" spans="1:11" hidden="1">
      <c r="A732" s="20">
        <v>4063</v>
      </c>
      <c r="B732" s="31"/>
      <c r="C732" s="23" t="s">
        <v>1085</v>
      </c>
      <c r="D732" s="47"/>
      <c r="E732" s="30"/>
      <c r="F732" s="21"/>
      <c r="G732" s="25">
        <f t="shared" si="22"/>
        <v>0</v>
      </c>
      <c r="H732" s="26"/>
      <c r="I732" s="26"/>
      <c r="J732" s="26"/>
      <c r="K732" s="26">
        <f t="shared" si="23"/>
        <v>0</v>
      </c>
    </row>
    <row r="733" spans="1:11" ht="84" hidden="1">
      <c r="A733" s="20">
        <v>4064</v>
      </c>
      <c r="B733" s="31" t="s">
        <v>84</v>
      </c>
      <c r="C733" s="23" t="s">
        <v>1086</v>
      </c>
      <c r="D733" s="47" t="s">
        <v>1087</v>
      </c>
      <c r="E733" s="30">
        <v>164206</v>
      </c>
      <c r="F733" s="21"/>
      <c r="G733" s="25">
        <f t="shared" si="22"/>
        <v>0</v>
      </c>
      <c r="H733" s="26"/>
      <c r="I733" s="26"/>
      <c r="J733" s="26"/>
      <c r="K733" s="26">
        <f t="shared" si="23"/>
        <v>0</v>
      </c>
    </row>
    <row r="734" spans="1:11" ht="24" hidden="1">
      <c r="A734" s="20">
        <v>4065</v>
      </c>
      <c r="B734" s="31"/>
      <c r="C734" s="23" t="s">
        <v>1088</v>
      </c>
      <c r="D734" s="47"/>
      <c r="E734" s="30"/>
      <c r="F734" s="21"/>
      <c r="G734" s="25">
        <f t="shared" si="22"/>
        <v>0</v>
      </c>
      <c r="H734" s="26"/>
      <c r="I734" s="26"/>
      <c r="J734" s="26"/>
      <c r="K734" s="26">
        <f t="shared" si="23"/>
        <v>0</v>
      </c>
    </row>
    <row r="735" spans="1:11" ht="24" hidden="1">
      <c r="A735" s="20">
        <v>4066</v>
      </c>
      <c r="B735" s="31" t="s">
        <v>84</v>
      </c>
      <c r="C735" s="23" t="s">
        <v>1089</v>
      </c>
      <c r="D735" s="47" t="s">
        <v>1090</v>
      </c>
      <c r="E735" s="30">
        <v>403002</v>
      </c>
      <c r="F735" s="21"/>
      <c r="G735" s="25">
        <f t="shared" si="22"/>
        <v>0</v>
      </c>
      <c r="H735" s="26"/>
      <c r="I735" s="26"/>
      <c r="J735" s="26"/>
      <c r="K735" s="26">
        <f t="shared" si="23"/>
        <v>0</v>
      </c>
    </row>
    <row r="736" spans="1:11" ht="84" hidden="1">
      <c r="A736" s="20">
        <v>4067</v>
      </c>
      <c r="B736" s="31" t="s">
        <v>84</v>
      </c>
      <c r="C736" s="23" t="s">
        <v>1091</v>
      </c>
      <c r="D736" s="47" t="s">
        <v>1092</v>
      </c>
      <c r="E736" s="30">
        <v>386490</v>
      </c>
      <c r="F736" s="21"/>
      <c r="G736" s="25">
        <f t="shared" si="22"/>
        <v>0</v>
      </c>
      <c r="H736" s="26"/>
      <c r="I736" s="26"/>
      <c r="J736" s="26"/>
      <c r="K736" s="26">
        <f t="shared" si="23"/>
        <v>0</v>
      </c>
    </row>
    <row r="737" spans="1:11" ht="132" hidden="1">
      <c r="A737" s="20">
        <v>4068</v>
      </c>
      <c r="B737" s="31" t="s">
        <v>84</v>
      </c>
      <c r="C737" s="23" t="s">
        <v>1093</v>
      </c>
      <c r="D737" s="47" t="s">
        <v>1094</v>
      </c>
      <c r="E737" s="30">
        <v>235824</v>
      </c>
      <c r="F737" s="21"/>
      <c r="G737" s="25">
        <f t="shared" si="22"/>
        <v>0</v>
      </c>
      <c r="H737" s="26"/>
      <c r="I737" s="26"/>
      <c r="J737" s="26"/>
      <c r="K737" s="26">
        <f t="shared" si="23"/>
        <v>0</v>
      </c>
    </row>
    <row r="738" spans="1:11" ht="72" hidden="1">
      <c r="A738" s="20">
        <v>4069</v>
      </c>
      <c r="B738" s="31" t="s">
        <v>84</v>
      </c>
      <c r="C738" s="23" t="s">
        <v>1095</v>
      </c>
      <c r="D738" s="47" t="s">
        <v>1096</v>
      </c>
      <c r="E738" s="30">
        <v>752049</v>
      </c>
      <c r="F738" s="21"/>
      <c r="G738" s="25">
        <f t="shared" si="22"/>
        <v>0</v>
      </c>
      <c r="H738" s="26"/>
      <c r="I738" s="26"/>
      <c r="J738" s="26"/>
      <c r="K738" s="26">
        <f t="shared" si="23"/>
        <v>0</v>
      </c>
    </row>
    <row r="739" spans="1:11" ht="132" hidden="1">
      <c r="A739" s="20">
        <v>4070</v>
      </c>
      <c r="B739" s="31" t="s">
        <v>84</v>
      </c>
      <c r="C739" s="23" t="s">
        <v>1097</v>
      </c>
      <c r="D739" s="47" t="s">
        <v>1098</v>
      </c>
      <c r="E739" s="30">
        <v>679607</v>
      </c>
      <c r="F739" s="21"/>
      <c r="G739" s="25">
        <f t="shared" si="22"/>
        <v>0</v>
      </c>
      <c r="H739" s="26"/>
      <c r="I739" s="26"/>
      <c r="J739" s="26"/>
      <c r="K739" s="26">
        <f t="shared" si="23"/>
        <v>0</v>
      </c>
    </row>
    <row r="740" spans="1:11" ht="228" hidden="1">
      <c r="A740" s="20">
        <v>4071</v>
      </c>
      <c r="B740" s="31" t="s">
        <v>84</v>
      </c>
      <c r="C740" s="23" t="s">
        <v>1099</v>
      </c>
      <c r="D740" s="47" t="s">
        <v>1100</v>
      </c>
      <c r="E740" s="30">
        <v>483336</v>
      </c>
      <c r="F740" s="21"/>
      <c r="G740" s="25">
        <f t="shared" si="22"/>
        <v>0</v>
      </c>
      <c r="H740" s="26"/>
      <c r="I740" s="26"/>
      <c r="J740" s="26"/>
      <c r="K740" s="26">
        <f t="shared" si="23"/>
        <v>0</v>
      </c>
    </row>
    <row r="741" spans="1:11" hidden="1">
      <c r="A741" s="20">
        <v>4072</v>
      </c>
      <c r="B741" s="31"/>
      <c r="C741" s="23" t="s">
        <v>1101</v>
      </c>
      <c r="D741" s="47"/>
      <c r="E741" s="30"/>
      <c r="F741" s="21"/>
      <c r="G741" s="25">
        <f t="shared" si="22"/>
        <v>0</v>
      </c>
      <c r="H741" s="26"/>
      <c r="I741" s="26"/>
      <c r="J741" s="26"/>
      <c r="K741" s="26">
        <f t="shared" si="23"/>
        <v>0</v>
      </c>
    </row>
    <row r="742" spans="1:11" ht="60" hidden="1">
      <c r="A742" s="20">
        <v>4073</v>
      </c>
      <c r="B742" s="31" t="s">
        <v>84</v>
      </c>
      <c r="C742" s="23" t="s">
        <v>1102</v>
      </c>
      <c r="D742" s="47" t="s">
        <v>1103</v>
      </c>
      <c r="E742" s="30">
        <v>248172</v>
      </c>
      <c r="F742" s="21"/>
      <c r="G742" s="25">
        <f t="shared" si="22"/>
        <v>0</v>
      </c>
      <c r="H742" s="26"/>
      <c r="I742" s="26"/>
      <c r="J742" s="26"/>
      <c r="K742" s="26">
        <f t="shared" si="23"/>
        <v>0</v>
      </c>
    </row>
    <row r="743" spans="1:11" ht="72" hidden="1">
      <c r="A743" s="20">
        <v>4074</v>
      </c>
      <c r="B743" s="31" t="s">
        <v>84</v>
      </c>
      <c r="C743" s="23" t="s">
        <v>1104</v>
      </c>
      <c r="D743" s="47" t="s">
        <v>1105</v>
      </c>
      <c r="E743" s="30">
        <v>378134</v>
      </c>
      <c r="F743" s="21"/>
      <c r="G743" s="25">
        <f t="shared" si="22"/>
        <v>0</v>
      </c>
      <c r="H743" s="26"/>
      <c r="I743" s="26"/>
      <c r="J743" s="26"/>
      <c r="K743" s="26">
        <f t="shared" si="23"/>
        <v>0</v>
      </c>
    </row>
    <row r="744" spans="1:11" ht="24" hidden="1">
      <c r="A744" s="20">
        <v>4075</v>
      </c>
      <c r="B744" s="31"/>
      <c r="C744" s="23" t="s">
        <v>1106</v>
      </c>
      <c r="D744" s="47"/>
      <c r="E744" s="30"/>
      <c r="F744" s="21"/>
      <c r="G744" s="25">
        <f t="shared" si="22"/>
        <v>0</v>
      </c>
      <c r="H744" s="26"/>
      <c r="I744" s="26"/>
      <c r="J744" s="26"/>
      <c r="K744" s="26">
        <f t="shared" si="23"/>
        <v>0</v>
      </c>
    </row>
    <row r="745" spans="1:11" ht="96" hidden="1">
      <c r="A745" s="20">
        <v>4076</v>
      </c>
      <c r="B745" s="31" t="s">
        <v>84</v>
      </c>
      <c r="C745" s="23" t="s">
        <v>1107</v>
      </c>
      <c r="D745" s="47" t="s">
        <v>1108</v>
      </c>
      <c r="E745" s="30">
        <v>492659.99999999994</v>
      </c>
      <c r="F745" s="21"/>
      <c r="G745" s="25">
        <f t="shared" si="22"/>
        <v>0</v>
      </c>
      <c r="H745" s="26"/>
      <c r="I745" s="26"/>
      <c r="J745" s="26"/>
      <c r="K745" s="26">
        <f t="shared" si="23"/>
        <v>0</v>
      </c>
    </row>
    <row r="746" spans="1:11" ht="48" hidden="1">
      <c r="A746" s="20">
        <v>4077</v>
      </c>
      <c r="B746" s="31" t="s">
        <v>84</v>
      </c>
      <c r="C746" s="23" t="s">
        <v>1109</v>
      </c>
      <c r="D746" s="47" t="s">
        <v>1108</v>
      </c>
      <c r="E746" s="30">
        <v>603347</v>
      </c>
      <c r="F746" s="21"/>
      <c r="G746" s="25">
        <f t="shared" si="22"/>
        <v>0</v>
      </c>
      <c r="H746" s="26"/>
      <c r="I746" s="26"/>
      <c r="J746" s="26"/>
      <c r="K746" s="26">
        <f t="shared" si="23"/>
        <v>0</v>
      </c>
    </row>
    <row r="747" spans="1:11" ht="168" hidden="1">
      <c r="A747" s="20">
        <v>4078</v>
      </c>
      <c r="B747" s="31" t="s">
        <v>84</v>
      </c>
      <c r="C747" s="23" t="s">
        <v>1110</v>
      </c>
      <c r="D747" s="47" t="s">
        <v>1111</v>
      </c>
      <c r="E747" s="30">
        <v>677005</v>
      </c>
      <c r="F747" s="21"/>
      <c r="G747" s="25">
        <f t="shared" si="22"/>
        <v>0</v>
      </c>
      <c r="H747" s="26"/>
      <c r="I747" s="26"/>
      <c r="J747" s="26"/>
      <c r="K747" s="26">
        <f t="shared" si="23"/>
        <v>0</v>
      </c>
    </row>
    <row r="748" spans="1:11" hidden="1">
      <c r="A748" s="20">
        <v>4079</v>
      </c>
      <c r="B748" s="31"/>
      <c r="C748" s="23" t="s">
        <v>1112</v>
      </c>
      <c r="D748" s="47"/>
      <c r="E748" s="30"/>
      <c r="F748" s="21"/>
      <c r="G748" s="25">
        <f t="shared" si="22"/>
        <v>0</v>
      </c>
      <c r="H748" s="26"/>
      <c r="I748" s="26"/>
      <c r="J748" s="26"/>
      <c r="K748" s="26">
        <f t="shared" si="23"/>
        <v>0</v>
      </c>
    </row>
    <row r="749" spans="1:11" ht="132" hidden="1">
      <c r="A749" s="20">
        <v>4080</v>
      </c>
      <c r="B749" s="31" t="s">
        <v>84</v>
      </c>
      <c r="C749" s="23" t="s">
        <v>1113</v>
      </c>
      <c r="D749" s="47"/>
      <c r="E749" s="30">
        <v>276460</v>
      </c>
      <c r="F749" s="21"/>
      <c r="G749" s="25">
        <f t="shared" si="22"/>
        <v>0</v>
      </c>
      <c r="H749" s="26"/>
      <c r="I749" s="26"/>
      <c r="J749" s="26"/>
      <c r="K749" s="26">
        <f t="shared" si="23"/>
        <v>0</v>
      </c>
    </row>
    <row r="750" spans="1:11" ht="60" hidden="1">
      <c r="A750" s="20">
        <v>4081</v>
      </c>
      <c r="B750" s="31" t="s">
        <v>84</v>
      </c>
      <c r="C750" s="23" t="s">
        <v>1114</v>
      </c>
      <c r="D750" s="47" t="s">
        <v>1115</v>
      </c>
      <c r="E750" s="30">
        <v>966781.99999999988</v>
      </c>
      <c r="F750" s="21"/>
      <c r="G750" s="25">
        <f t="shared" si="22"/>
        <v>0</v>
      </c>
      <c r="H750" s="26"/>
      <c r="I750" s="26"/>
      <c r="J750" s="26"/>
      <c r="K750" s="26">
        <f t="shared" si="23"/>
        <v>0</v>
      </c>
    </row>
    <row r="751" spans="1:11" hidden="1">
      <c r="A751" s="20">
        <v>4082</v>
      </c>
      <c r="B751" s="31"/>
      <c r="C751" s="23" t="s">
        <v>1116</v>
      </c>
      <c r="D751" s="47"/>
      <c r="E751" s="30"/>
      <c r="F751" s="21"/>
      <c r="G751" s="25">
        <f t="shared" si="22"/>
        <v>0</v>
      </c>
      <c r="H751" s="26"/>
      <c r="I751" s="26"/>
      <c r="J751" s="26"/>
      <c r="K751" s="26">
        <f t="shared" si="23"/>
        <v>0</v>
      </c>
    </row>
    <row r="752" spans="1:11" ht="72" hidden="1">
      <c r="A752" s="20">
        <v>4083</v>
      </c>
      <c r="B752" s="31" t="s">
        <v>84</v>
      </c>
      <c r="C752" s="23" t="s">
        <v>1117</v>
      </c>
      <c r="D752" s="47" t="s">
        <v>1118</v>
      </c>
      <c r="E752" s="30">
        <v>500844</v>
      </c>
      <c r="F752" s="21"/>
      <c r="G752" s="25">
        <f t="shared" si="22"/>
        <v>0</v>
      </c>
      <c r="H752" s="26"/>
      <c r="I752" s="26"/>
      <c r="J752" s="26"/>
      <c r="K752" s="26">
        <f t="shared" si="23"/>
        <v>0</v>
      </c>
    </row>
    <row r="753" spans="1:11" hidden="1">
      <c r="A753" s="20">
        <v>4084</v>
      </c>
      <c r="B753" s="31"/>
      <c r="C753" s="23" t="s">
        <v>1119</v>
      </c>
      <c r="D753" s="47"/>
      <c r="E753" s="30"/>
      <c r="F753" s="21"/>
      <c r="G753" s="25">
        <f t="shared" si="22"/>
        <v>0</v>
      </c>
      <c r="H753" s="26"/>
      <c r="I753" s="26"/>
      <c r="J753" s="26"/>
      <c r="K753" s="26">
        <f t="shared" si="23"/>
        <v>0</v>
      </c>
    </row>
    <row r="754" spans="1:11" hidden="1">
      <c r="A754" s="20">
        <v>4085</v>
      </c>
      <c r="B754" s="31" t="s">
        <v>84</v>
      </c>
      <c r="C754" s="23" t="s">
        <v>1120</v>
      </c>
      <c r="D754" s="47" t="s">
        <v>1121</v>
      </c>
      <c r="E754" s="30">
        <v>123171</v>
      </c>
      <c r="F754" s="21"/>
      <c r="G754" s="25">
        <f t="shared" si="22"/>
        <v>0</v>
      </c>
      <c r="H754" s="26"/>
      <c r="I754" s="26"/>
      <c r="J754" s="26"/>
      <c r="K754" s="26">
        <f t="shared" si="23"/>
        <v>0</v>
      </c>
    </row>
    <row r="755" spans="1:11" ht="48" hidden="1">
      <c r="A755" s="20">
        <v>4086</v>
      </c>
      <c r="B755" s="31" t="s">
        <v>84</v>
      </c>
      <c r="C755" s="23" t="s">
        <v>1122</v>
      </c>
      <c r="D755" s="47" t="s">
        <v>1123</v>
      </c>
      <c r="E755" s="30">
        <v>122986</v>
      </c>
      <c r="F755" s="21"/>
      <c r="G755" s="25">
        <f t="shared" si="22"/>
        <v>0</v>
      </c>
      <c r="H755" s="26"/>
      <c r="I755" s="26"/>
      <c r="J755" s="26"/>
      <c r="K755" s="26">
        <f t="shared" si="23"/>
        <v>0</v>
      </c>
    </row>
    <row r="756" spans="1:11" ht="24" hidden="1">
      <c r="A756" s="20">
        <v>4087</v>
      </c>
      <c r="B756" s="31" t="s">
        <v>84</v>
      </c>
      <c r="C756" s="23" t="s">
        <v>1124</v>
      </c>
      <c r="D756" s="47" t="s">
        <v>1125</v>
      </c>
      <c r="E756" s="30">
        <v>665303</v>
      </c>
      <c r="F756" s="21"/>
      <c r="G756" s="25">
        <f t="shared" si="22"/>
        <v>0</v>
      </c>
      <c r="H756" s="26"/>
      <c r="I756" s="26"/>
      <c r="J756" s="26"/>
      <c r="K756" s="26">
        <f t="shared" si="23"/>
        <v>0</v>
      </c>
    </row>
    <row r="757" spans="1:11" ht="96" hidden="1">
      <c r="A757" s="20">
        <v>4088</v>
      </c>
      <c r="B757" s="31" t="s">
        <v>84</v>
      </c>
      <c r="C757" s="23" t="s">
        <v>1126</v>
      </c>
      <c r="D757" s="47" t="s">
        <v>1127</v>
      </c>
      <c r="E757" s="30">
        <v>599150</v>
      </c>
      <c r="F757" s="21"/>
      <c r="G757" s="25">
        <f t="shared" si="22"/>
        <v>0</v>
      </c>
      <c r="H757" s="26"/>
      <c r="I757" s="26"/>
      <c r="J757" s="26"/>
      <c r="K757" s="26">
        <f t="shared" si="23"/>
        <v>0</v>
      </c>
    </row>
    <row r="758" spans="1:11" ht="36" hidden="1">
      <c r="A758" s="20">
        <v>4089</v>
      </c>
      <c r="B758" s="31"/>
      <c r="C758" s="23" t="s">
        <v>1128</v>
      </c>
      <c r="D758" s="47"/>
      <c r="E758" s="30"/>
      <c r="F758" s="21"/>
      <c r="G758" s="25">
        <f t="shared" si="22"/>
        <v>0</v>
      </c>
      <c r="H758" s="26"/>
      <c r="I758" s="26"/>
      <c r="J758" s="26"/>
      <c r="K758" s="26">
        <f t="shared" si="23"/>
        <v>0</v>
      </c>
    </row>
    <row r="759" spans="1:11" ht="60" hidden="1">
      <c r="A759" s="20">
        <v>4090</v>
      </c>
      <c r="B759" s="31" t="s">
        <v>84</v>
      </c>
      <c r="C759" s="23" t="s">
        <v>1129</v>
      </c>
      <c r="D759" s="47" t="s">
        <v>1130</v>
      </c>
      <c r="E759" s="30">
        <v>376759</v>
      </c>
      <c r="F759" s="21"/>
      <c r="G759" s="25">
        <f t="shared" si="22"/>
        <v>0</v>
      </c>
      <c r="H759" s="26"/>
      <c r="I759" s="26"/>
      <c r="J759" s="26"/>
      <c r="K759" s="26">
        <f t="shared" si="23"/>
        <v>0</v>
      </c>
    </row>
    <row r="760" spans="1:11" ht="60" hidden="1">
      <c r="A760" s="20">
        <v>4091</v>
      </c>
      <c r="B760" s="31" t="s">
        <v>84</v>
      </c>
      <c r="C760" s="23" t="s">
        <v>1131</v>
      </c>
      <c r="D760" s="47" t="s">
        <v>1130</v>
      </c>
      <c r="E760" s="30">
        <v>265577</v>
      </c>
      <c r="F760" s="21"/>
      <c r="G760" s="25">
        <f t="shared" si="22"/>
        <v>0</v>
      </c>
      <c r="H760" s="26"/>
      <c r="I760" s="26"/>
      <c r="J760" s="26"/>
      <c r="K760" s="26">
        <f t="shared" si="23"/>
        <v>0</v>
      </c>
    </row>
    <row r="761" spans="1:11" ht="60" hidden="1">
      <c r="A761" s="20">
        <v>4092</v>
      </c>
      <c r="B761" s="31" t="s">
        <v>84</v>
      </c>
      <c r="C761" s="23" t="s">
        <v>1132</v>
      </c>
      <c r="D761" s="47" t="s">
        <v>1130</v>
      </c>
      <c r="E761" s="30">
        <v>263389</v>
      </c>
      <c r="F761" s="21"/>
      <c r="G761" s="25">
        <f t="shared" si="22"/>
        <v>0</v>
      </c>
      <c r="H761" s="26"/>
      <c r="I761" s="26"/>
      <c r="J761" s="26"/>
      <c r="K761" s="26">
        <f t="shared" si="23"/>
        <v>0</v>
      </c>
    </row>
    <row r="762" spans="1:11" ht="60" hidden="1">
      <c r="A762" s="20">
        <v>4093</v>
      </c>
      <c r="B762" s="31" t="s">
        <v>84</v>
      </c>
      <c r="C762" s="23" t="s">
        <v>1133</v>
      </c>
      <c r="D762" s="47" t="s">
        <v>1130</v>
      </c>
      <c r="E762" s="30">
        <v>194294</v>
      </c>
      <c r="F762" s="21"/>
      <c r="G762" s="25">
        <f t="shared" si="22"/>
        <v>0</v>
      </c>
      <c r="H762" s="26"/>
      <c r="I762" s="26"/>
      <c r="J762" s="26"/>
      <c r="K762" s="26">
        <f t="shared" si="23"/>
        <v>0</v>
      </c>
    </row>
    <row r="763" spans="1:11" ht="60" hidden="1">
      <c r="A763" s="20">
        <v>4094</v>
      </c>
      <c r="B763" s="31" t="s">
        <v>84</v>
      </c>
      <c r="C763" s="23" t="s">
        <v>1134</v>
      </c>
      <c r="D763" s="47" t="s">
        <v>1135</v>
      </c>
      <c r="E763" s="30">
        <v>180927</v>
      </c>
      <c r="F763" s="21"/>
      <c r="G763" s="25">
        <f t="shared" si="22"/>
        <v>0</v>
      </c>
      <c r="H763" s="26"/>
      <c r="I763" s="26"/>
      <c r="J763" s="26"/>
      <c r="K763" s="26">
        <f t="shared" si="23"/>
        <v>0</v>
      </c>
    </row>
    <row r="764" spans="1:11" ht="60" hidden="1">
      <c r="A764" s="20">
        <v>4095</v>
      </c>
      <c r="B764" s="31" t="s">
        <v>84</v>
      </c>
      <c r="C764" s="23" t="s">
        <v>1136</v>
      </c>
      <c r="D764" s="47" t="s">
        <v>1135</v>
      </c>
      <c r="E764" s="30">
        <v>265577</v>
      </c>
      <c r="F764" s="21"/>
      <c r="G764" s="25">
        <f t="shared" si="22"/>
        <v>0</v>
      </c>
      <c r="H764" s="26"/>
      <c r="I764" s="26"/>
      <c r="J764" s="26"/>
      <c r="K764" s="26">
        <f t="shared" si="23"/>
        <v>0</v>
      </c>
    </row>
    <row r="765" spans="1:11" ht="60" hidden="1">
      <c r="A765" s="20">
        <v>4096</v>
      </c>
      <c r="B765" s="31" t="s">
        <v>84</v>
      </c>
      <c r="C765" s="23" t="s">
        <v>1137</v>
      </c>
      <c r="D765" s="47" t="s">
        <v>1130</v>
      </c>
      <c r="E765" s="30">
        <v>241506</v>
      </c>
      <c r="F765" s="21"/>
      <c r="G765" s="25">
        <f t="shared" si="22"/>
        <v>0</v>
      </c>
      <c r="H765" s="26"/>
      <c r="I765" s="26"/>
      <c r="J765" s="26"/>
      <c r="K765" s="26">
        <f t="shared" si="23"/>
        <v>0</v>
      </c>
    </row>
    <row r="766" spans="1:11" ht="60" hidden="1">
      <c r="A766" s="20">
        <v>4097</v>
      </c>
      <c r="B766" s="31" t="s">
        <v>84</v>
      </c>
      <c r="C766" s="23" t="s">
        <v>1138</v>
      </c>
      <c r="D766" s="47" t="s">
        <v>1130</v>
      </c>
      <c r="E766" s="30">
        <v>291265</v>
      </c>
      <c r="F766" s="21"/>
      <c r="G766" s="25">
        <f t="shared" si="22"/>
        <v>0</v>
      </c>
      <c r="H766" s="26"/>
      <c r="I766" s="26"/>
      <c r="J766" s="26"/>
      <c r="K766" s="26">
        <f t="shared" si="23"/>
        <v>0</v>
      </c>
    </row>
    <row r="767" spans="1:11" ht="168" hidden="1">
      <c r="A767" s="20">
        <v>4098</v>
      </c>
      <c r="B767" s="31" t="s">
        <v>84</v>
      </c>
      <c r="C767" s="23" t="s">
        <v>1139</v>
      </c>
      <c r="D767" s="47" t="s">
        <v>1140</v>
      </c>
      <c r="E767" s="30">
        <v>374560</v>
      </c>
      <c r="F767" s="21"/>
      <c r="G767" s="25">
        <f t="shared" si="22"/>
        <v>0</v>
      </c>
      <c r="H767" s="26"/>
      <c r="I767" s="26"/>
      <c r="J767" s="26"/>
      <c r="K767" s="26">
        <f t="shared" si="23"/>
        <v>0</v>
      </c>
    </row>
    <row r="768" spans="1:11" ht="24" hidden="1">
      <c r="A768" s="20">
        <v>4099</v>
      </c>
      <c r="B768" s="31"/>
      <c r="C768" s="23" t="s">
        <v>1141</v>
      </c>
      <c r="D768" s="47"/>
      <c r="E768" s="30"/>
      <c r="F768" s="21"/>
      <c r="G768" s="25">
        <f t="shared" si="22"/>
        <v>0</v>
      </c>
      <c r="H768" s="26"/>
      <c r="I768" s="26"/>
      <c r="J768" s="26"/>
      <c r="K768" s="26">
        <f t="shared" si="23"/>
        <v>0</v>
      </c>
    </row>
    <row r="769" spans="1:11" ht="36" hidden="1">
      <c r="A769" s="20">
        <v>4100</v>
      </c>
      <c r="B769" s="31" t="s">
        <v>84</v>
      </c>
      <c r="C769" s="23" t="s">
        <v>1142</v>
      </c>
      <c r="D769" s="47" t="s">
        <v>1143</v>
      </c>
      <c r="E769" s="30">
        <v>75612</v>
      </c>
      <c r="F769" s="21"/>
      <c r="G769" s="25">
        <f t="shared" si="22"/>
        <v>0</v>
      </c>
      <c r="H769" s="26"/>
      <c r="I769" s="26"/>
      <c r="J769" s="26"/>
      <c r="K769" s="26">
        <f t="shared" si="23"/>
        <v>0</v>
      </c>
    </row>
    <row r="770" spans="1:11" ht="48" hidden="1">
      <c r="A770" s="20">
        <v>4101</v>
      </c>
      <c r="B770" s="31" t="s">
        <v>84</v>
      </c>
      <c r="C770" s="23" t="s">
        <v>1144</v>
      </c>
      <c r="D770" s="47" t="s">
        <v>1143</v>
      </c>
      <c r="E770" s="30">
        <v>75519</v>
      </c>
      <c r="F770" s="21"/>
      <c r="G770" s="25">
        <f t="shared" si="22"/>
        <v>0</v>
      </c>
      <c r="H770" s="26"/>
      <c r="I770" s="26"/>
      <c r="J770" s="26"/>
      <c r="K770" s="26">
        <f t="shared" si="23"/>
        <v>0</v>
      </c>
    </row>
    <row r="771" spans="1:11" ht="72" hidden="1">
      <c r="A771" s="20">
        <v>4102</v>
      </c>
      <c r="B771" s="31" t="s">
        <v>84</v>
      </c>
      <c r="C771" s="23" t="s">
        <v>1145</v>
      </c>
      <c r="D771" s="47" t="s">
        <v>1143</v>
      </c>
      <c r="E771" s="30">
        <v>72232</v>
      </c>
      <c r="F771" s="21"/>
      <c r="G771" s="25">
        <f t="shared" si="22"/>
        <v>0</v>
      </c>
      <c r="H771" s="26"/>
      <c r="I771" s="26"/>
      <c r="J771" s="26"/>
      <c r="K771" s="26">
        <f t="shared" si="23"/>
        <v>0</v>
      </c>
    </row>
    <row r="772" spans="1:11" ht="72" hidden="1">
      <c r="A772" s="20">
        <v>4103</v>
      </c>
      <c r="B772" s="31" t="s">
        <v>84</v>
      </c>
      <c r="C772" s="23" t="s">
        <v>1146</v>
      </c>
      <c r="D772" s="47" t="s">
        <v>1143</v>
      </c>
      <c r="E772" s="30">
        <v>69233</v>
      </c>
      <c r="F772" s="21"/>
      <c r="G772" s="25">
        <f t="shared" si="22"/>
        <v>0</v>
      </c>
      <c r="H772" s="26"/>
      <c r="I772" s="26"/>
      <c r="J772" s="26"/>
      <c r="K772" s="26">
        <f t="shared" si="23"/>
        <v>0</v>
      </c>
    </row>
    <row r="773" spans="1:11" ht="156" hidden="1">
      <c r="A773" s="20">
        <v>4104</v>
      </c>
      <c r="B773" s="31" t="s">
        <v>84</v>
      </c>
      <c r="C773" s="23" t="s">
        <v>1147</v>
      </c>
      <c r="D773" s="47"/>
      <c r="E773" s="30">
        <v>113625</v>
      </c>
      <c r="F773" s="21"/>
      <c r="G773" s="25">
        <f t="shared" si="22"/>
        <v>0</v>
      </c>
      <c r="H773" s="26"/>
      <c r="I773" s="26"/>
      <c r="J773" s="26"/>
      <c r="K773" s="26">
        <f t="shared" si="23"/>
        <v>0</v>
      </c>
    </row>
    <row r="774" spans="1:11" ht="204" hidden="1">
      <c r="A774" s="20">
        <v>4105</v>
      </c>
      <c r="B774" s="31" t="s">
        <v>84</v>
      </c>
      <c r="C774" s="23" t="s">
        <v>1148</v>
      </c>
      <c r="D774" s="47"/>
      <c r="E774" s="30">
        <v>156187</v>
      </c>
      <c r="F774" s="21"/>
      <c r="G774" s="25">
        <f t="shared" si="22"/>
        <v>0</v>
      </c>
      <c r="H774" s="26"/>
      <c r="I774" s="26"/>
      <c r="J774" s="26"/>
      <c r="K774" s="26">
        <f t="shared" si="23"/>
        <v>0</v>
      </c>
    </row>
    <row r="775" spans="1:11" ht="216" hidden="1">
      <c r="A775" s="20">
        <v>4106</v>
      </c>
      <c r="B775" s="31" t="s">
        <v>84</v>
      </c>
      <c r="C775" s="23" t="s">
        <v>1149</v>
      </c>
      <c r="D775" s="47" t="s">
        <v>1150</v>
      </c>
      <c r="E775" s="30">
        <v>102584</v>
      </c>
      <c r="F775" s="21"/>
      <c r="G775" s="25">
        <f t="shared" si="22"/>
        <v>0</v>
      </c>
      <c r="H775" s="26"/>
      <c r="I775" s="26"/>
      <c r="J775" s="26"/>
      <c r="K775" s="26">
        <f t="shared" si="23"/>
        <v>0</v>
      </c>
    </row>
    <row r="776" spans="1:11" ht="276" hidden="1">
      <c r="A776" s="20">
        <v>4107</v>
      </c>
      <c r="B776" s="31" t="s">
        <v>84</v>
      </c>
      <c r="C776" s="23" t="s">
        <v>1151</v>
      </c>
      <c r="D776" s="47" t="s">
        <v>1152</v>
      </c>
      <c r="E776" s="30">
        <v>102584</v>
      </c>
      <c r="F776" s="21"/>
      <c r="G776" s="25">
        <f t="shared" si="22"/>
        <v>0</v>
      </c>
      <c r="H776" s="26"/>
      <c r="I776" s="26"/>
      <c r="J776" s="26"/>
      <c r="K776" s="26">
        <f t="shared" si="23"/>
        <v>0</v>
      </c>
    </row>
    <row r="777" spans="1:11" ht="48" hidden="1">
      <c r="A777" s="20">
        <v>4108</v>
      </c>
      <c r="B777" s="31" t="s">
        <v>84</v>
      </c>
      <c r="C777" s="23" t="s">
        <v>1153</v>
      </c>
      <c r="D777" s="47" t="s">
        <v>1154</v>
      </c>
      <c r="E777" s="30">
        <v>228556</v>
      </c>
      <c r="F777" s="21"/>
      <c r="G777" s="25">
        <f t="shared" si="22"/>
        <v>0</v>
      </c>
      <c r="H777" s="26"/>
      <c r="I777" s="26"/>
      <c r="J777" s="26"/>
      <c r="K777" s="26">
        <f t="shared" si="23"/>
        <v>0</v>
      </c>
    </row>
    <row r="778" spans="1:11" ht="48" hidden="1">
      <c r="A778" s="20">
        <v>4109</v>
      </c>
      <c r="B778" s="31" t="s">
        <v>84</v>
      </c>
      <c r="C778" s="23" t="s">
        <v>1155</v>
      </c>
      <c r="D778" s="47" t="s">
        <v>1156</v>
      </c>
      <c r="E778" s="30">
        <v>126966</v>
      </c>
      <c r="F778" s="21"/>
      <c r="G778" s="25">
        <f t="shared" si="22"/>
        <v>0</v>
      </c>
      <c r="H778" s="26"/>
      <c r="I778" s="26"/>
      <c r="J778" s="26"/>
      <c r="K778" s="26">
        <f t="shared" si="23"/>
        <v>0</v>
      </c>
    </row>
    <row r="779" spans="1:11" ht="48" hidden="1">
      <c r="A779" s="20">
        <v>4110</v>
      </c>
      <c r="B779" s="31" t="s">
        <v>84</v>
      </c>
      <c r="C779" s="23" t="s">
        <v>1157</v>
      </c>
      <c r="D779" s="47" t="s">
        <v>1158</v>
      </c>
      <c r="E779" s="30">
        <v>54665</v>
      </c>
      <c r="F779" s="21"/>
      <c r="G779" s="25">
        <f t="shared" si="22"/>
        <v>0</v>
      </c>
      <c r="H779" s="26"/>
      <c r="I779" s="26"/>
      <c r="J779" s="26"/>
      <c r="K779" s="26">
        <f t="shared" si="23"/>
        <v>0</v>
      </c>
    </row>
    <row r="780" spans="1:11" ht="36" hidden="1">
      <c r="A780" s="20">
        <v>4111</v>
      </c>
      <c r="B780" s="31" t="s">
        <v>84</v>
      </c>
      <c r="C780" s="23" t="s">
        <v>1159</v>
      </c>
      <c r="D780" s="47" t="s">
        <v>1160</v>
      </c>
      <c r="E780" s="30">
        <v>114459</v>
      </c>
      <c r="F780" s="21"/>
      <c r="G780" s="25">
        <f t="shared" si="22"/>
        <v>0</v>
      </c>
      <c r="H780" s="26"/>
      <c r="I780" s="26"/>
      <c r="J780" s="26"/>
      <c r="K780" s="26">
        <f t="shared" si="23"/>
        <v>0</v>
      </c>
    </row>
    <row r="781" spans="1:11" ht="24" hidden="1">
      <c r="A781" s="20">
        <v>4112</v>
      </c>
      <c r="B781" s="31" t="s">
        <v>84</v>
      </c>
      <c r="C781" s="23" t="s">
        <v>1161</v>
      </c>
      <c r="D781" s="47" t="s">
        <v>1162</v>
      </c>
      <c r="E781" s="30">
        <v>95791</v>
      </c>
      <c r="F781" s="21"/>
      <c r="G781" s="25">
        <f t="shared" si="22"/>
        <v>0</v>
      </c>
      <c r="H781" s="26"/>
      <c r="I781" s="26"/>
      <c r="J781" s="26"/>
      <c r="K781" s="26">
        <f t="shared" si="23"/>
        <v>0</v>
      </c>
    </row>
    <row r="782" spans="1:11" ht="36" hidden="1">
      <c r="A782" s="20">
        <v>4113</v>
      </c>
      <c r="B782" s="31" t="s">
        <v>84</v>
      </c>
      <c r="C782" s="23" t="s">
        <v>1163</v>
      </c>
      <c r="D782" s="47" t="s">
        <v>1164</v>
      </c>
      <c r="E782" s="30">
        <v>194268</v>
      </c>
      <c r="F782" s="21"/>
      <c r="G782" s="25">
        <f t="shared" si="22"/>
        <v>0</v>
      </c>
      <c r="H782" s="26"/>
      <c r="I782" s="26"/>
      <c r="J782" s="26"/>
      <c r="K782" s="26">
        <f t="shared" si="23"/>
        <v>0</v>
      </c>
    </row>
    <row r="783" spans="1:11" ht="48" hidden="1">
      <c r="A783" s="20">
        <v>4114</v>
      </c>
      <c r="B783" s="31" t="s">
        <v>84</v>
      </c>
      <c r="C783" s="23" t="s">
        <v>1165</v>
      </c>
      <c r="D783" s="47" t="s">
        <v>1166</v>
      </c>
      <c r="E783" s="30">
        <v>203967</v>
      </c>
      <c r="F783" s="21"/>
      <c r="G783" s="25">
        <f t="shared" si="22"/>
        <v>0</v>
      </c>
      <c r="H783" s="26"/>
      <c r="I783" s="26"/>
      <c r="J783" s="26"/>
      <c r="K783" s="26">
        <f t="shared" si="23"/>
        <v>0</v>
      </c>
    </row>
    <row r="784" spans="1:11" ht="48" hidden="1">
      <c r="A784" s="20">
        <v>4115</v>
      </c>
      <c r="B784" s="31" t="s">
        <v>84</v>
      </c>
      <c r="C784" s="23" t="s">
        <v>1167</v>
      </c>
      <c r="D784" s="47" t="s">
        <v>1168</v>
      </c>
      <c r="E784" s="30">
        <v>203967</v>
      </c>
      <c r="F784" s="21"/>
      <c r="G784" s="25">
        <f t="shared" ref="G784:G847" si="24">E784*F784</f>
        <v>0</v>
      </c>
      <c r="H784" s="26"/>
      <c r="I784" s="26"/>
      <c r="J784" s="26"/>
      <c r="K784" s="26">
        <f t="shared" ref="K784:K847" si="25">E784*J784</f>
        <v>0</v>
      </c>
    </row>
    <row r="785" spans="1:11" ht="24" hidden="1">
      <c r="A785" s="20">
        <v>4116</v>
      </c>
      <c r="B785" s="31" t="s">
        <v>84</v>
      </c>
      <c r="C785" s="23" t="s">
        <v>1169</v>
      </c>
      <c r="D785" s="47" t="s">
        <v>1170</v>
      </c>
      <c r="E785" s="30">
        <v>361561</v>
      </c>
      <c r="F785" s="21"/>
      <c r="G785" s="25">
        <f t="shared" si="24"/>
        <v>0</v>
      </c>
      <c r="H785" s="26"/>
      <c r="I785" s="26"/>
      <c r="J785" s="26"/>
      <c r="K785" s="26">
        <f t="shared" si="25"/>
        <v>0</v>
      </c>
    </row>
    <row r="786" spans="1:11" ht="60" hidden="1">
      <c r="A786" s="20">
        <v>4117</v>
      </c>
      <c r="B786" s="31" t="s">
        <v>84</v>
      </c>
      <c r="C786" s="23" t="s">
        <v>1171</v>
      </c>
      <c r="D786" s="47" t="s">
        <v>1172</v>
      </c>
      <c r="E786" s="30">
        <v>33709</v>
      </c>
      <c r="F786" s="21"/>
      <c r="G786" s="25">
        <f t="shared" si="24"/>
        <v>0</v>
      </c>
      <c r="H786" s="26"/>
      <c r="I786" s="26"/>
      <c r="J786" s="26"/>
      <c r="K786" s="26">
        <f t="shared" si="25"/>
        <v>0</v>
      </c>
    </row>
    <row r="787" spans="1:11" ht="60" hidden="1">
      <c r="A787" s="20">
        <v>4118</v>
      </c>
      <c r="B787" s="31" t="s">
        <v>84</v>
      </c>
      <c r="C787" s="23" t="s">
        <v>1173</v>
      </c>
      <c r="D787" s="47" t="s">
        <v>1174</v>
      </c>
      <c r="E787" s="30">
        <v>31788</v>
      </c>
      <c r="F787" s="21"/>
      <c r="G787" s="25">
        <f t="shared" si="24"/>
        <v>0</v>
      </c>
      <c r="H787" s="26"/>
      <c r="I787" s="26"/>
      <c r="J787" s="26"/>
      <c r="K787" s="26">
        <f t="shared" si="25"/>
        <v>0</v>
      </c>
    </row>
    <row r="788" spans="1:11" ht="24" hidden="1">
      <c r="A788" s="20">
        <v>4119</v>
      </c>
      <c r="B788" s="31"/>
      <c r="C788" s="23" t="s">
        <v>1175</v>
      </c>
      <c r="D788" s="47"/>
      <c r="E788" s="30"/>
      <c r="F788" s="21"/>
      <c r="G788" s="25">
        <f t="shared" si="24"/>
        <v>0</v>
      </c>
      <c r="H788" s="26"/>
      <c r="I788" s="26"/>
      <c r="J788" s="26"/>
      <c r="K788" s="26">
        <f t="shared" si="25"/>
        <v>0</v>
      </c>
    </row>
    <row r="789" spans="1:11" ht="108" hidden="1">
      <c r="A789" s="20">
        <v>4120</v>
      </c>
      <c r="B789" s="31" t="s">
        <v>84</v>
      </c>
      <c r="C789" s="23" t="s">
        <v>1176</v>
      </c>
      <c r="D789" s="47" t="s">
        <v>1177</v>
      </c>
      <c r="E789" s="30">
        <v>24121</v>
      </c>
      <c r="F789" s="21"/>
      <c r="G789" s="25">
        <f t="shared" si="24"/>
        <v>0</v>
      </c>
      <c r="H789" s="26"/>
      <c r="I789" s="26"/>
      <c r="J789" s="26"/>
      <c r="K789" s="26">
        <f t="shared" si="25"/>
        <v>0</v>
      </c>
    </row>
    <row r="790" spans="1:11" ht="96" hidden="1">
      <c r="A790" s="20">
        <v>4121</v>
      </c>
      <c r="B790" s="31" t="s">
        <v>84</v>
      </c>
      <c r="C790" s="23" t="s">
        <v>1178</v>
      </c>
      <c r="D790" s="47" t="s">
        <v>1179</v>
      </c>
      <c r="E790" s="30">
        <v>32157</v>
      </c>
      <c r="F790" s="21"/>
      <c r="G790" s="25">
        <f t="shared" si="24"/>
        <v>0</v>
      </c>
      <c r="H790" s="26"/>
      <c r="I790" s="26"/>
      <c r="J790" s="26"/>
      <c r="K790" s="26">
        <f t="shared" si="25"/>
        <v>0</v>
      </c>
    </row>
    <row r="791" spans="1:11" ht="72" hidden="1">
      <c r="A791" s="20">
        <v>4122</v>
      </c>
      <c r="B791" s="31" t="s">
        <v>84</v>
      </c>
      <c r="C791" s="23" t="s">
        <v>1180</v>
      </c>
      <c r="D791" s="47" t="s">
        <v>1181</v>
      </c>
      <c r="E791" s="30">
        <v>9599</v>
      </c>
      <c r="F791" s="21"/>
      <c r="G791" s="25">
        <f t="shared" si="24"/>
        <v>0</v>
      </c>
      <c r="H791" s="26"/>
      <c r="I791" s="26"/>
      <c r="J791" s="26"/>
      <c r="K791" s="26">
        <f t="shared" si="25"/>
        <v>0</v>
      </c>
    </row>
    <row r="792" spans="1:11" ht="120" hidden="1">
      <c r="A792" s="20">
        <v>4123</v>
      </c>
      <c r="B792" s="31" t="s">
        <v>84</v>
      </c>
      <c r="C792" s="23" t="s">
        <v>1182</v>
      </c>
      <c r="D792" s="47" t="s">
        <v>1183</v>
      </c>
      <c r="E792" s="30">
        <v>96936</v>
      </c>
      <c r="F792" s="21"/>
      <c r="G792" s="25">
        <f t="shared" si="24"/>
        <v>0</v>
      </c>
      <c r="H792" s="26"/>
      <c r="I792" s="26"/>
      <c r="J792" s="26"/>
      <c r="K792" s="26">
        <f t="shared" si="25"/>
        <v>0</v>
      </c>
    </row>
    <row r="793" spans="1:11" ht="252" hidden="1">
      <c r="A793" s="20">
        <v>4124</v>
      </c>
      <c r="B793" s="31" t="s">
        <v>84</v>
      </c>
      <c r="C793" s="23" t="s">
        <v>1184</v>
      </c>
      <c r="D793" s="47" t="s">
        <v>1185</v>
      </c>
      <c r="E793" s="30">
        <v>11698</v>
      </c>
      <c r="F793" s="21"/>
      <c r="G793" s="25">
        <f t="shared" si="24"/>
        <v>0</v>
      </c>
      <c r="H793" s="26"/>
      <c r="I793" s="26"/>
      <c r="J793" s="26"/>
      <c r="K793" s="26">
        <f t="shared" si="25"/>
        <v>0</v>
      </c>
    </row>
    <row r="794" spans="1:11" ht="144" hidden="1">
      <c r="A794" s="20">
        <v>4125</v>
      </c>
      <c r="B794" s="31" t="s">
        <v>84</v>
      </c>
      <c r="C794" s="23" t="s">
        <v>1186</v>
      </c>
      <c r="D794" s="47" t="s">
        <v>1187</v>
      </c>
      <c r="E794" s="30">
        <v>13510</v>
      </c>
      <c r="F794" s="21"/>
      <c r="G794" s="25">
        <f t="shared" si="24"/>
        <v>0</v>
      </c>
      <c r="H794" s="26"/>
      <c r="I794" s="26"/>
      <c r="J794" s="26"/>
      <c r="K794" s="26">
        <f t="shared" si="25"/>
        <v>0</v>
      </c>
    </row>
    <row r="795" spans="1:11" ht="96" hidden="1">
      <c r="A795" s="20">
        <v>4126</v>
      </c>
      <c r="B795" s="31" t="s">
        <v>84</v>
      </c>
      <c r="C795" s="23" t="s">
        <v>1188</v>
      </c>
      <c r="D795" s="47" t="s">
        <v>1189</v>
      </c>
      <c r="E795" s="30">
        <v>5733</v>
      </c>
      <c r="F795" s="21"/>
      <c r="G795" s="25">
        <f t="shared" si="24"/>
        <v>0</v>
      </c>
      <c r="H795" s="26"/>
      <c r="I795" s="26"/>
      <c r="J795" s="26"/>
      <c r="K795" s="26">
        <f t="shared" si="25"/>
        <v>0</v>
      </c>
    </row>
    <row r="796" spans="1:11" ht="144" hidden="1">
      <c r="A796" s="20">
        <v>4127</v>
      </c>
      <c r="B796" s="31" t="s">
        <v>84</v>
      </c>
      <c r="C796" s="23" t="s">
        <v>1190</v>
      </c>
      <c r="D796" s="47" t="s">
        <v>1191</v>
      </c>
      <c r="E796" s="30">
        <v>48444</v>
      </c>
      <c r="F796" s="21"/>
      <c r="G796" s="25">
        <f t="shared" si="24"/>
        <v>0</v>
      </c>
      <c r="H796" s="26"/>
      <c r="I796" s="26"/>
      <c r="J796" s="26"/>
      <c r="K796" s="26">
        <f t="shared" si="25"/>
        <v>0</v>
      </c>
    </row>
    <row r="797" spans="1:11" ht="84" hidden="1">
      <c r="A797" s="20">
        <v>4128</v>
      </c>
      <c r="B797" s="31" t="s">
        <v>84</v>
      </c>
      <c r="C797" s="23" t="s">
        <v>1192</v>
      </c>
      <c r="D797" s="47" t="s">
        <v>1193</v>
      </c>
      <c r="E797" s="30">
        <v>44914</v>
      </c>
      <c r="F797" s="21"/>
      <c r="G797" s="25">
        <f t="shared" si="24"/>
        <v>0</v>
      </c>
      <c r="H797" s="26"/>
      <c r="I797" s="26"/>
      <c r="J797" s="26"/>
      <c r="K797" s="26">
        <f t="shared" si="25"/>
        <v>0</v>
      </c>
    </row>
    <row r="798" spans="1:11" ht="144" hidden="1">
      <c r="A798" s="20">
        <v>4129</v>
      </c>
      <c r="B798" s="31" t="s">
        <v>84</v>
      </c>
      <c r="C798" s="23" t="s">
        <v>1194</v>
      </c>
      <c r="D798" s="47" t="s">
        <v>1195</v>
      </c>
      <c r="E798" s="30">
        <v>21805</v>
      </c>
      <c r="F798" s="21"/>
      <c r="G798" s="25">
        <f t="shared" si="24"/>
        <v>0</v>
      </c>
      <c r="H798" s="26"/>
      <c r="I798" s="26"/>
      <c r="J798" s="26"/>
      <c r="K798" s="26">
        <f t="shared" si="25"/>
        <v>0</v>
      </c>
    </row>
    <row r="799" spans="1:11" hidden="1">
      <c r="A799" s="20">
        <v>4130</v>
      </c>
      <c r="B799" s="31"/>
      <c r="C799" s="23" t="s">
        <v>1048</v>
      </c>
      <c r="D799" s="47"/>
      <c r="E799" s="30"/>
      <c r="F799" s="21"/>
      <c r="G799" s="25">
        <f t="shared" si="24"/>
        <v>0</v>
      </c>
      <c r="H799" s="26"/>
      <c r="I799" s="26"/>
      <c r="J799" s="26"/>
      <c r="K799" s="26">
        <f t="shared" si="25"/>
        <v>0</v>
      </c>
    </row>
    <row r="800" spans="1:11" ht="36" hidden="1">
      <c r="A800" s="20">
        <v>4131</v>
      </c>
      <c r="B800" s="31" t="s">
        <v>84</v>
      </c>
      <c r="C800" s="23" t="s">
        <v>1196</v>
      </c>
      <c r="D800" s="47" t="s">
        <v>1197</v>
      </c>
      <c r="E800" s="30">
        <v>173900</v>
      </c>
      <c r="F800" s="21"/>
      <c r="G800" s="25">
        <f t="shared" si="24"/>
        <v>0</v>
      </c>
      <c r="H800" s="26"/>
      <c r="I800" s="26"/>
      <c r="J800" s="26"/>
      <c r="K800" s="26">
        <f t="shared" si="25"/>
        <v>0</v>
      </c>
    </row>
    <row r="801" spans="1:11" ht="60" hidden="1">
      <c r="A801" s="20">
        <v>4132</v>
      </c>
      <c r="B801" s="31"/>
      <c r="C801" s="62" t="s">
        <v>1198</v>
      </c>
      <c r="D801" s="47" t="s">
        <v>1060</v>
      </c>
      <c r="E801" s="30"/>
      <c r="F801" s="21"/>
      <c r="G801" s="25">
        <f t="shared" si="24"/>
        <v>0</v>
      </c>
      <c r="H801" s="26"/>
      <c r="I801" s="26"/>
      <c r="J801" s="26"/>
      <c r="K801" s="26">
        <f t="shared" si="25"/>
        <v>0</v>
      </c>
    </row>
    <row r="802" spans="1:11" ht="120" hidden="1">
      <c r="A802" s="20">
        <v>4133</v>
      </c>
      <c r="B802" s="31" t="s">
        <v>84</v>
      </c>
      <c r="C802" s="23" t="s">
        <v>1199</v>
      </c>
      <c r="D802" s="47" t="s">
        <v>1200</v>
      </c>
      <c r="E802" s="30">
        <v>63336</v>
      </c>
      <c r="F802" s="21"/>
      <c r="G802" s="25">
        <f t="shared" si="24"/>
        <v>0</v>
      </c>
      <c r="H802" s="26"/>
      <c r="I802" s="26"/>
      <c r="J802" s="26"/>
      <c r="K802" s="26">
        <f t="shared" si="25"/>
        <v>0</v>
      </c>
    </row>
    <row r="803" spans="1:11" ht="120" hidden="1">
      <c r="A803" s="20">
        <v>4134</v>
      </c>
      <c r="B803" s="31" t="s">
        <v>84</v>
      </c>
      <c r="C803" s="23" t="s">
        <v>1201</v>
      </c>
      <c r="D803" s="47" t="s">
        <v>1202</v>
      </c>
      <c r="E803" s="30">
        <v>58876</v>
      </c>
      <c r="F803" s="21"/>
      <c r="G803" s="25">
        <f t="shared" si="24"/>
        <v>0</v>
      </c>
      <c r="H803" s="26"/>
      <c r="I803" s="26"/>
      <c r="J803" s="26"/>
      <c r="K803" s="26">
        <f t="shared" si="25"/>
        <v>0</v>
      </c>
    </row>
    <row r="804" spans="1:11" ht="120" hidden="1">
      <c r="A804" s="20">
        <v>4135</v>
      </c>
      <c r="B804" s="31" t="s">
        <v>84</v>
      </c>
      <c r="C804" s="23" t="s">
        <v>1201</v>
      </c>
      <c r="D804" s="47" t="s">
        <v>1203</v>
      </c>
      <c r="E804" s="30">
        <v>58877</v>
      </c>
      <c r="F804" s="21"/>
      <c r="G804" s="25">
        <f t="shared" si="24"/>
        <v>0</v>
      </c>
      <c r="H804" s="26"/>
      <c r="I804" s="26"/>
      <c r="J804" s="26"/>
      <c r="K804" s="26">
        <f t="shared" si="25"/>
        <v>0</v>
      </c>
    </row>
    <row r="805" spans="1:11" ht="48" hidden="1">
      <c r="A805" s="20">
        <v>4136</v>
      </c>
      <c r="B805" s="31" t="s">
        <v>84</v>
      </c>
      <c r="C805" s="23" t="s">
        <v>1204</v>
      </c>
      <c r="D805" s="47" t="s">
        <v>1205</v>
      </c>
      <c r="E805" s="30">
        <v>27948</v>
      </c>
      <c r="F805" s="21"/>
      <c r="G805" s="25">
        <f t="shared" si="24"/>
        <v>0</v>
      </c>
      <c r="H805" s="26"/>
      <c r="I805" s="26"/>
      <c r="J805" s="26"/>
      <c r="K805" s="26">
        <f t="shared" si="25"/>
        <v>0</v>
      </c>
    </row>
    <row r="806" spans="1:11" ht="60" hidden="1">
      <c r="A806" s="20">
        <v>4137</v>
      </c>
      <c r="B806" s="31" t="s">
        <v>84</v>
      </c>
      <c r="C806" s="23" t="s">
        <v>1206</v>
      </c>
      <c r="D806" s="47" t="s">
        <v>1207</v>
      </c>
      <c r="E806" s="30">
        <v>408517</v>
      </c>
      <c r="F806" s="21"/>
      <c r="G806" s="25">
        <f t="shared" si="24"/>
        <v>0</v>
      </c>
      <c r="H806" s="26"/>
      <c r="I806" s="26"/>
      <c r="J806" s="26"/>
      <c r="K806" s="26">
        <f t="shared" si="25"/>
        <v>0</v>
      </c>
    </row>
    <row r="807" spans="1:11" ht="60" hidden="1">
      <c r="A807" s="20">
        <v>4138</v>
      </c>
      <c r="B807" s="31" t="s">
        <v>84</v>
      </c>
      <c r="C807" s="23" t="s">
        <v>1206</v>
      </c>
      <c r="D807" s="47" t="s">
        <v>1208</v>
      </c>
      <c r="E807" s="30">
        <v>169708</v>
      </c>
      <c r="F807" s="21"/>
      <c r="G807" s="25">
        <f t="shared" si="24"/>
        <v>0</v>
      </c>
      <c r="H807" s="26"/>
      <c r="I807" s="26"/>
      <c r="J807" s="26"/>
      <c r="K807" s="26">
        <f t="shared" si="25"/>
        <v>0</v>
      </c>
    </row>
    <row r="808" spans="1:11" ht="48" hidden="1">
      <c r="A808" s="20">
        <v>4139</v>
      </c>
      <c r="B808" s="31" t="s">
        <v>84</v>
      </c>
      <c r="C808" s="23" t="s">
        <v>1209</v>
      </c>
      <c r="D808" s="47" t="s">
        <v>1210</v>
      </c>
      <c r="E808" s="30">
        <v>27662</v>
      </c>
      <c r="F808" s="21"/>
      <c r="G808" s="25">
        <f t="shared" si="24"/>
        <v>0</v>
      </c>
      <c r="H808" s="26"/>
      <c r="I808" s="26"/>
      <c r="J808" s="26"/>
      <c r="K808" s="26">
        <f t="shared" si="25"/>
        <v>0</v>
      </c>
    </row>
    <row r="809" spans="1:11" ht="48" hidden="1">
      <c r="A809" s="20">
        <v>4140</v>
      </c>
      <c r="B809" s="31" t="s">
        <v>84</v>
      </c>
      <c r="C809" s="23" t="s">
        <v>1211</v>
      </c>
      <c r="D809" s="47" t="s">
        <v>1212</v>
      </c>
      <c r="E809" s="30">
        <v>461962</v>
      </c>
      <c r="F809" s="21"/>
      <c r="G809" s="25">
        <f t="shared" si="24"/>
        <v>0</v>
      </c>
      <c r="H809" s="26"/>
      <c r="I809" s="26"/>
      <c r="J809" s="26"/>
      <c r="K809" s="26">
        <f t="shared" si="25"/>
        <v>0</v>
      </c>
    </row>
    <row r="810" spans="1:11" ht="48" hidden="1">
      <c r="A810" s="20">
        <v>4141</v>
      </c>
      <c r="B810" s="31" t="s">
        <v>84</v>
      </c>
      <c r="C810" s="23" t="s">
        <v>1213</v>
      </c>
      <c r="D810" s="47" t="s">
        <v>1214</v>
      </c>
      <c r="E810" s="30">
        <v>211650</v>
      </c>
      <c r="F810" s="21"/>
      <c r="G810" s="25">
        <f t="shared" si="24"/>
        <v>0</v>
      </c>
      <c r="H810" s="26"/>
      <c r="I810" s="26"/>
      <c r="J810" s="26"/>
      <c r="K810" s="26">
        <f t="shared" si="25"/>
        <v>0</v>
      </c>
    </row>
    <row r="811" spans="1:11" ht="72" hidden="1">
      <c r="A811" s="20">
        <v>4142</v>
      </c>
      <c r="B811" s="31" t="s">
        <v>84</v>
      </c>
      <c r="C811" s="23" t="s">
        <v>1215</v>
      </c>
      <c r="D811" s="47" t="s">
        <v>1216</v>
      </c>
      <c r="E811" s="30">
        <v>58247</v>
      </c>
      <c r="F811" s="21"/>
      <c r="G811" s="25">
        <f t="shared" si="24"/>
        <v>0</v>
      </c>
      <c r="H811" s="26"/>
      <c r="I811" s="26"/>
      <c r="J811" s="26"/>
      <c r="K811" s="26">
        <f t="shared" si="25"/>
        <v>0</v>
      </c>
    </row>
    <row r="812" spans="1:11" ht="24" hidden="1">
      <c r="A812" s="20">
        <v>4143</v>
      </c>
      <c r="B812" s="31" t="s">
        <v>84</v>
      </c>
      <c r="C812" s="23" t="s">
        <v>1217</v>
      </c>
      <c r="D812" s="47" t="s">
        <v>1218</v>
      </c>
      <c r="E812" s="30">
        <v>332539</v>
      </c>
      <c r="F812" s="21"/>
      <c r="G812" s="25">
        <f t="shared" si="24"/>
        <v>0</v>
      </c>
      <c r="H812" s="26"/>
      <c r="I812" s="26"/>
      <c r="J812" s="26"/>
      <c r="K812" s="26">
        <f t="shared" si="25"/>
        <v>0</v>
      </c>
    </row>
    <row r="813" spans="1:11" ht="84" hidden="1">
      <c r="A813" s="20">
        <v>4144</v>
      </c>
      <c r="B813" s="31" t="s">
        <v>84</v>
      </c>
      <c r="C813" s="23" t="s">
        <v>1219</v>
      </c>
      <c r="D813" s="47" t="s">
        <v>1220</v>
      </c>
      <c r="E813" s="30">
        <v>318914</v>
      </c>
      <c r="F813" s="21"/>
      <c r="G813" s="25">
        <f t="shared" si="24"/>
        <v>0</v>
      </c>
      <c r="H813" s="26"/>
      <c r="I813" s="26"/>
      <c r="J813" s="26"/>
      <c r="K813" s="26">
        <f t="shared" si="25"/>
        <v>0</v>
      </c>
    </row>
    <row r="814" spans="1:11" ht="132" hidden="1">
      <c r="A814" s="20">
        <v>4145</v>
      </c>
      <c r="B814" s="31" t="s">
        <v>84</v>
      </c>
      <c r="C814" s="81" t="s">
        <v>1221</v>
      </c>
      <c r="D814" s="82" t="s">
        <v>1222</v>
      </c>
      <c r="E814" s="30">
        <v>194590</v>
      </c>
      <c r="F814" s="21"/>
      <c r="G814" s="25">
        <f t="shared" si="24"/>
        <v>0</v>
      </c>
      <c r="H814" s="26"/>
      <c r="I814" s="26"/>
      <c r="J814" s="26"/>
      <c r="K814" s="26">
        <f t="shared" si="25"/>
        <v>0</v>
      </c>
    </row>
    <row r="815" spans="1:11" ht="48" hidden="1">
      <c r="A815" s="20">
        <v>4146</v>
      </c>
      <c r="B815" s="31" t="s">
        <v>84</v>
      </c>
      <c r="C815" s="23" t="s">
        <v>1223</v>
      </c>
      <c r="D815" s="47" t="s">
        <v>1224</v>
      </c>
      <c r="E815" s="30">
        <v>620555</v>
      </c>
      <c r="F815" s="21"/>
      <c r="G815" s="25">
        <f t="shared" si="24"/>
        <v>0</v>
      </c>
      <c r="H815" s="26"/>
      <c r="I815" s="26"/>
      <c r="J815" s="26"/>
      <c r="K815" s="26">
        <f t="shared" si="25"/>
        <v>0</v>
      </c>
    </row>
    <row r="816" spans="1:11" ht="84" hidden="1">
      <c r="A816" s="20">
        <v>4147</v>
      </c>
      <c r="B816" s="31" t="s">
        <v>84</v>
      </c>
      <c r="C816" s="23" t="s">
        <v>1225</v>
      </c>
      <c r="D816" s="47" t="s">
        <v>1226</v>
      </c>
      <c r="E816" s="30">
        <v>560780</v>
      </c>
      <c r="F816" s="21"/>
      <c r="G816" s="25">
        <f t="shared" si="24"/>
        <v>0</v>
      </c>
      <c r="H816" s="26"/>
      <c r="I816" s="26"/>
      <c r="J816" s="26"/>
      <c r="K816" s="26">
        <f t="shared" si="25"/>
        <v>0</v>
      </c>
    </row>
    <row r="817" spans="1:11" ht="264" hidden="1">
      <c r="A817" s="20">
        <v>4148</v>
      </c>
      <c r="B817" s="31" t="s">
        <v>84</v>
      </c>
      <c r="C817" s="81" t="s">
        <v>1227</v>
      </c>
      <c r="D817" s="82" t="s">
        <v>1228</v>
      </c>
      <c r="E817" s="30">
        <v>403571</v>
      </c>
      <c r="F817" s="21"/>
      <c r="G817" s="25">
        <f t="shared" si="24"/>
        <v>0</v>
      </c>
      <c r="H817" s="26"/>
      <c r="I817" s="26"/>
      <c r="J817" s="26"/>
      <c r="K817" s="26">
        <f t="shared" si="25"/>
        <v>0</v>
      </c>
    </row>
    <row r="818" spans="1:11" ht="60" hidden="1">
      <c r="A818" s="20">
        <v>4149</v>
      </c>
      <c r="B818" s="31" t="s">
        <v>84</v>
      </c>
      <c r="C818" s="23" t="s">
        <v>1229</v>
      </c>
      <c r="D818" s="47" t="s">
        <v>1230</v>
      </c>
      <c r="E818" s="30">
        <v>204779</v>
      </c>
      <c r="F818" s="21"/>
      <c r="G818" s="25">
        <f t="shared" si="24"/>
        <v>0</v>
      </c>
      <c r="H818" s="26"/>
      <c r="I818" s="26"/>
      <c r="J818" s="26"/>
      <c r="K818" s="26">
        <f t="shared" si="25"/>
        <v>0</v>
      </c>
    </row>
    <row r="819" spans="1:11" ht="108" hidden="1">
      <c r="A819" s="20">
        <v>4150</v>
      </c>
      <c r="B819" s="31" t="s">
        <v>84</v>
      </c>
      <c r="C819" s="23" t="s">
        <v>1231</v>
      </c>
      <c r="D819" s="47" t="s">
        <v>1232</v>
      </c>
      <c r="E819" s="30">
        <v>312019</v>
      </c>
      <c r="F819" s="21"/>
      <c r="G819" s="25">
        <f t="shared" si="24"/>
        <v>0</v>
      </c>
      <c r="H819" s="26"/>
      <c r="I819" s="26"/>
      <c r="J819" s="26"/>
      <c r="K819" s="26">
        <f t="shared" si="25"/>
        <v>0</v>
      </c>
    </row>
    <row r="820" spans="1:11" ht="156" hidden="1">
      <c r="A820" s="20">
        <v>4151</v>
      </c>
      <c r="B820" s="31" t="s">
        <v>84</v>
      </c>
      <c r="C820" s="23" t="s">
        <v>1233</v>
      </c>
      <c r="D820" s="47" t="s">
        <v>1234</v>
      </c>
      <c r="E820" s="30">
        <v>480066</v>
      </c>
      <c r="F820" s="21"/>
      <c r="G820" s="25">
        <f t="shared" si="24"/>
        <v>0</v>
      </c>
      <c r="H820" s="26"/>
      <c r="I820" s="26"/>
      <c r="J820" s="26"/>
      <c r="K820" s="26">
        <f t="shared" si="25"/>
        <v>0</v>
      </c>
    </row>
    <row r="821" spans="1:11" ht="60" hidden="1">
      <c r="A821" s="20">
        <v>4152</v>
      </c>
      <c r="B821" s="31" t="s">
        <v>84</v>
      </c>
      <c r="C821" s="23" t="s">
        <v>1235</v>
      </c>
      <c r="D821" s="47" t="s">
        <v>1236</v>
      </c>
      <c r="E821" s="30">
        <v>406551</v>
      </c>
      <c r="F821" s="21"/>
      <c r="G821" s="25">
        <f t="shared" si="24"/>
        <v>0</v>
      </c>
      <c r="H821" s="26"/>
      <c r="I821" s="26"/>
      <c r="J821" s="26"/>
      <c r="K821" s="26">
        <f t="shared" si="25"/>
        <v>0</v>
      </c>
    </row>
    <row r="822" spans="1:11" ht="48" hidden="1">
      <c r="A822" s="20">
        <v>4153</v>
      </c>
      <c r="B822" s="31" t="s">
        <v>84</v>
      </c>
      <c r="C822" s="23" t="s">
        <v>1109</v>
      </c>
      <c r="D822" s="47" t="s">
        <v>1237</v>
      </c>
      <c r="E822" s="30">
        <v>497873</v>
      </c>
      <c r="F822" s="21"/>
      <c r="G822" s="25">
        <f t="shared" si="24"/>
        <v>0</v>
      </c>
      <c r="H822" s="26"/>
      <c r="I822" s="26"/>
      <c r="J822" s="26"/>
      <c r="K822" s="26">
        <f t="shared" si="25"/>
        <v>0</v>
      </c>
    </row>
    <row r="823" spans="1:11" ht="204" hidden="1">
      <c r="A823" s="20">
        <v>4154</v>
      </c>
      <c r="B823" s="31" t="s">
        <v>84</v>
      </c>
      <c r="C823" s="23" t="s">
        <v>1238</v>
      </c>
      <c r="D823" s="47" t="s">
        <v>1239</v>
      </c>
      <c r="E823" s="30">
        <v>558632</v>
      </c>
      <c r="F823" s="21"/>
      <c r="G823" s="25">
        <f t="shared" si="24"/>
        <v>0</v>
      </c>
      <c r="H823" s="26"/>
      <c r="I823" s="26"/>
      <c r="J823" s="26"/>
      <c r="K823" s="26">
        <f t="shared" si="25"/>
        <v>0</v>
      </c>
    </row>
    <row r="824" spans="1:11" ht="120" hidden="1">
      <c r="A824" s="20">
        <v>4155</v>
      </c>
      <c r="B824" s="31" t="s">
        <v>84</v>
      </c>
      <c r="C824" s="23" t="s">
        <v>1240</v>
      </c>
      <c r="D824" s="47" t="s">
        <v>1241</v>
      </c>
      <c r="E824" s="30">
        <v>230972</v>
      </c>
      <c r="F824" s="21"/>
      <c r="G824" s="25">
        <f t="shared" si="24"/>
        <v>0</v>
      </c>
      <c r="H824" s="26"/>
      <c r="I824" s="26"/>
      <c r="J824" s="26"/>
      <c r="K824" s="26">
        <f t="shared" si="25"/>
        <v>0</v>
      </c>
    </row>
    <row r="825" spans="1:11" ht="60" hidden="1">
      <c r="A825" s="20">
        <v>4156</v>
      </c>
      <c r="B825" s="31" t="s">
        <v>84</v>
      </c>
      <c r="C825" s="23" t="s">
        <v>1242</v>
      </c>
      <c r="D825" s="47" t="s">
        <v>1243</v>
      </c>
      <c r="E825" s="30">
        <v>801538</v>
      </c>
      <c r="F825" s="21"/>
      <c r="G825" s="25">
        <f t="shared" si="24"/>
        <v>0</v>
      </c>
      <c r="H825" s="26"/>
      <c r="I825" s="26"/>
      <c r="J825" s="26"/>
      <c r="K825" s="26">
        <f t="shared" si="25"/>
        <v>0</v>
      </c>
    </row>
    <row r="826" spans="1:11" ht="84" hidden="1">
      <c r="A826" s="20">
        <v>4157</v>
      </c>
      <c r="B826" s="31" t="s">
        <v>84</v>
      </c>
      <c r="C826" s="23" t="s">
        <v>1244</v>
      </c>
      <c r="D826" s="47" t="s">
        <v>1245</v>
      </c>
      <c r="E826" s="30">
        <v>413273</v>
      </c>
      <c r="F826" s="21"/>
      <c r="G826" s="25">
        <f t="shared" si="24"/>
        <v>0</v>
      </c>
      <c r="H826" s="26"/>
      <c r="I826" s="26"/>
      <c r="J826" s="26"/>
      <c r="K826" s="26">
        <f t="shared" si="25"/>
        <v>0</v>
      </c>
    </row>
    <row r="827" spans="1:11" ht="36" hidden="1">
      <c r="A827" s="20">
        <v>4158</v>
      </c>
      <c r="B827" s="31" t="s">
        <v>84</v>
      </c>
      <c r="C827" s="23" t="s">
        <v>1246</v>
      </c>
      <c r="D827" s="47" t="s">
        <v>1246</v>
      </c>
      <c r="E827" s="30">
        <v>101635</v>
      </c>
      <c r="F827" s="21"/>
      <c r="G827" s="25">
        <f t="shared" si="24"/>
        <v>0</v>
      </c>
      <c r="H827" s="26"/>
      <c r="I827" s="26"/>
      <c r="J827" s="26"/>
      <c r="K827" s="26">
        <f t="shared" si="25"/>
        <v>0</v>
      </c>
    </row>
    <row r="828" spans="1:11" ht="48" hidden="1">
      <c r="A828" s="20">
        <v>4159</v>
      </c>
      <c r="B828" s="31" t="s">
        <v>84</v>
      </c>
      <c r="C828" s="23" t="s">
        <v>1122</v>
      </c>
      <c r="D828" s="47" t="s">
        <v>1247</v>
      </c>
      <c r="E828" s="30">
        <v>101482</v>
      </c>
      <c r="F828" s="21"/>
      <c r="G828" s="25">
        <f t="shared" si="24"/>
        <v>0</v>
      </c>
      <c r="H828" s="26"/>
      <c r="I828" s="26"/>
      <c r="J828" s="26"/>
      <c r="K828" s="26">
        <f t="shared" si="25"/>
        <v>0</v>
      </c>
    </row>
    <row r="829" spans="1:11" ht="108" hidden="1">
      <c r="A829" s="20">
        <v>4160</v>
      </c>
      <c r="B829" s="31" t="s">
        <v>84</v>
      </c>
      <c r="C829" s="23" t="s">
        <v>1248</v>
      </c>
      <c r="D829" s="47" t="s">
        <v>1249</v>
      </c>
      <c r="E829" s="30">
        <v>714577</v>
      </c>
      <c r="F829" s="21"/>
      <c r="G829" s="25">
        <f t="shared" si="24"/>
        <v>0</v>
      </c>
      <c r="H829" s="26"/>
      <c r="I829" s="26"/>
      <c r="J829" s="26"/>
      <c r="K829" s="26">
        <f t="shared" si="25"/>
        <v>0</v>
      </c>
    </row>
    <row r="830" spans="1:11" ht="108" hidden="1">
      <c r="A830" s="20">
        <v>4161</v>
      </c>
      <c r="B830" s="31" t="s">
        <v>84</v>
      </c>
      <c r="C830" s="23" t="s">
        <v>1250</v>
      </c>
      <c r="D830" s="47" t="s">
        <v>1251</v>
      </c>
      <c r="E830" s="30">
        <v>714577</v>
      </c>
      <c r="F830" s="21"/>
      <c r="G830" s="25">
        <f t="shared" si="24"/>
        <v>0</v>
      </c>
      <c r="H830" s="26"/>
      <c r="I830" s="26"/>
      <c r="J830" s="26"/>
      <c r="K830" s="26">
        <f t="shared" si="25"/>
        <v>0</v>
      </c>
    </row>
    <row r="831" spans="1:11" ht="96" hidden="1">
      <c r="A831" s="20">
        <v>4162</v>
      </c>
      <c r="B831" s="31" t="s">
        <v>84</v>
      </c>
      <c r="C831" s="23" t="s">
        <v>1252</v>
      </c>
      <c r="D831" s="47" t="s">
        <v>1253</v>
      </c>
      <c r="E831" s="30">
        <v>283181</v>
      </c>
      <c r="F831" s="21"/>
      <c r="G831" s="25">
        <f t="shared" si="24"/>
        <v>0</v>
      </c>
      <c r="H831" s="26"/>
      <c r="I831" s="26"/>
      <c r="J831" s="26"/>
      <c r="K831" s="26">
        <f t="shared" si="25"/>
        <v>0</v>
      </c>
    </row>
    <row r="832" spans="1:11" ht="48" hidden="1">
      <c r="A832" s="20">
        <v>4163</v>
      </c>
      <c r="B832" s="31" t="s">
        <v>84</v>
      </c>
      <c r="C832" s="23" t="s">
        <v>1254</v>
      </c>
      <c r="D832" s="47" t="s">
        <v>1255</v>
      </c>
      <c r="E832" s="30">
        <v>310883</v>
      </c>
      <c r="F832" s="21"/>
      <c r="G832" s="25">
        <f t="shared" si="24"/>
        <v>0</v>
      </c>
      <c r="H832" s="26"/>
      <c r="I832" s="26"/>
      <c r="J832" s="26"/>
      <c r="K832" s="26">
        <f t="shared" si="25"/>
        <v>0</v>
      </c>
    </row>
    <row r="833" spans="1:11" ht="48" hidden="1">
      <c r="A833" s="20">
        <v>4164</v>
      </c>
      <c r="B833" s="31" t="s">
        <v>84</v>
      </c>
      <c r="C833" s="23" t="s">
        <v>1256</v>
      </c>
      <c r="D833" s="47" t="s">
        <v>1255</v>
      </c>
      <c r="E833" s="30">
        <v>219140</v>
      </c>
      <c r="F833" s="21"/>
      <c r="G833" s="25">
        <f t="shared" si="24"/>
        <v>0</v>
      </c>
      <c r="H833" s="26"/>
      <c r="I833" s="26"/>
      <c r="J833" s="26"/>
      <c r="K833" s="26">
        <f t="shared" si="25"/>
        <v>0</v>
      </c>
    </row>
    <row r="834" spans="1:11" ht="48" hidden="1">
      <c r="A834" s="20">
        <v>4165</v>
      </c>
      <c r="B834" s="31" t="s">
        <v>84</v>
      </c>
      <c r="C834" s="23" t="s">
        <v>1257</v>
      </c>
      <c r="D834" s="47" t="s">
        <v>1255</v>
      </c>
      <c r="E834" s="30">
        <v>217335</v>
      </c>
      <c r="F834" s="21"/>
      <c r="G834" s="25">
        <f t="shared" si="24"/>
        <v>0</v>
      </c>
      <c r="H834" s="26"/>
      <c r="I834" s="26"/>
      <c r="J834" s="26"/>
      <c r="K834" s="26">
        <f t="shared" si="25"/>
        <v>0</v>
      </c>
    </row>
    <row r="835" spans="1:11" ht="60" hidden="1">
      <c r="A835" s="20">
        <v>4166</v>
      </c>
      <c r="B835" s="31" t="s">
        <v>84</v>
      </c>
      <c r="C835" s="23" t="s">
        <v>1258</v>
      </c>
      <c r="D835" s="47" t="s">
        <v>1259</v>
      </c>
      <c r="E835" s="30">
        <v>160320</v>
      </c>
      <c r="F835" s="21"/>
      <c r="G835" s="25">
        <f t="shared" si="24"/>
        <v>0</v>
      </c>
      <c r="H835" s="26"/>
      <c r="I835" s="26"/>
      <c r="J835" s="26"/>
      <c r="K835" s="26">
        <f t="shared" si="25"/>
        <v>0</v>
      </c>
    </row>
    <row r="836" spans="1:11" ht="48" hidden="1">
      <c r="A836" s="20">
        <v>4167</v>
      </c>
      <c r="B836" s="31" t="s">
        <v>84</v>
      </c>
      <c r="C836" s="23" t="s">
        <v>1260</v>
      </c>
      <c r="D836" s="47" t="s">
        <v>1261</v>
      </c>
      <c r="E836" s="30">
        <v>149290</v>
      </c>
      <c r="F836" s="21"/>
      <c r="G836" s="25">
        <f t="shared" si="24"/>
        <v>0</v>
      </c>
      <c r="H836" s="26"/>
      <c r="I836" s="26"/>
      <c r="J836" s="26"/>
      <c r="K836" s="26">
        <f t="shared" si="25"/>
        <v>0</v>
      </c>
    </row>
    <row r="837" spans="1:11" ht="48" hidden="1">
      <c r="A837" s="20">
        <v>4168</v>
      </c>
      <c r="B837" s="31" t="s">
        <v>84</v>
      </c>
      <c r="C837" s="23" t="s">
        <v>1262</v>
      </c>
      <c r="D837" s="47" t="s">
        <v>1255</v>
      </c>
      <c r="E837" s="30">
        <v>219140</v>
      </c>
      <c r="F837" s="21"/>
      <c r="G837" s="25">
        <f t="shared" si="24"/>
        <v>0</v>
      </c>
      <c r="H837" s="26"/>
      <c r="I837" s="26"/>
      <c r="J837" s="26"/>
      <c r="K837" s="26">
        <f t="shared" si="25"/>
        <v>0</v>
      </c>
    </row>
    <row r="838" spans="1:11" ht="48" hidden="1">
      <c r="A838" s="20">
        <v>4169</v>
      </c>
      <c r="B838" s="31" t="s">
        <v>84</v>
      </c>
      <c r="C838" s="23" t="s">
        <v>1263</v>
      </c>
      <c r="D838" s="47" t="s">
        <v>1259</v>
      </c>
      <c r="E838" s="30">
        <v>199275</v>
      </c>
      <c r="F838" s="21"/>
      <c r="G838" s="25">
        <f t="shared" si="24"/>
        <v>0</v>
      </c>
      <c r="H838" s="26"/>
      <c r="I838" s="26"/>
      <c r="J838" s="26"/>
      <c r="K838" s="26">
        <f t="shared" si="25"/>
        <v>0</v>
      </c>
    </row>
    <row r="839" spans="1:11" ht="48" hidden="1">
      <c r="A839" s="20">
        <v>4170</v>
      </c>
      <c r="B839" s="31" t="s">
        <v>84</v>
      </c>
      <c r="C839" s="23" t="s">
        <v>1264</v>
      </c>
      <c r="D839" s="47" t="s">
        <v>1259</v>
      </c>
      <c r="E839" s="30">
        <v>240338</v>
      </c>
      <c r="F839" s="21"/>
      <c r="G839" s="25">
        <f t="shared" si="24"/>
        <v>0</v>
      </c>
      <c r="H839" s="26"/>
      <c r="I839" s="26"/>
      <c r="J839" s="26"/>
      <c r="K839" s="26">
        <f t="shared" si="25"/>
        <v>0</v>
      </c>
    </row>
    <row r="840" spans="1:11" ht="60" hidden="1">
      <c r="A840" s="20">
        <v>4171</v>
      </c>
      <c r="B840" s="31" t="s">
        <v>84</v>
      </c>
      <c r="C840" s="23" t="s">
        <v>1265</v>
      </c>
      <c r="D840" s="47" t="s">
        <v>1266</v>
      </c>
      <c r="E840" s="30">
        <v>583950</v>
      </c>
      <c r="F840" s="21"/>
      <c r="G840" s="25">
        <f t="shared" si="24"/>
        <v>0</v>
      </c>
      <c r="H840" s="26"/>
      <c r="I840" s="26"/>
      <c r="J840" s="26"/>
      <c r="K840" s="26">
        <f t="shared" si="25"/>
        <v>0</v>
      </c>
    </row>
    <row r="841" spans="1:11" ht="36" hidden="1">
      <c r="A841" s="20">
        <v>4172</v>
      </c>
      <c r="B841" s="31" t="s">
        <v>84</v>
      </c>
      <c r="C841" s="23" t="s">
        <v>1267</v>
      </c>
      <c r="D841" s="47" t="s">
        <v>1268</v>
      </c>
      <c r="E841" s="30">
        <v>62390</v>
      </c>
      <c r="F841" s="21"/>
      <c r="G841" s="25">
        <f t="shared" si="24"/>
        <v>0</v>
      </c>
      <c r="H841" s="26"/>
      <c r="I841" s="26"/>
      <c r="J841" s="26"/>
      <c r="K841" s="26">
        <f t="shared" si="25"/>
        <v>0</v>
      </c>
    </row>
    <row r="842" spans="1:11" ht="48" hidden="1">
      <c r="A842" s="20">
        <v>4173</v>
      </c>
      <c r="B842" s="31" t="s">
        <v>84</v>
      </c>
      <c r="C842" s="23" t="s">
        <v>1269</v>
      </c>
      <c r="D842" s="47" t="s">
        <v>1143</v>
      </c>
      <c r="E842" s="30">
        <v>62314</v>
      </c>
      <c r="F842" s="21"/>
      <c r="G842" s="25">
        <f t="shared" si="24"/>
        <v>0</v>
      </c>
      <c r="H842" s="26"/>
      <c r="I842" s="26"/>
      <c r="J842" s="26"/>
      <c r="K842" s="26">
        <f t="shared" si="25"/>
        <v>0</v>
      </c>
    </row>
    <row r="843" spans="1:11" ht="72" hidden="1">
      <c r="A843" s="20">
        <v>4174</v>
      </c>
      <c r="B843" s="31" t="s">
        <v>84</v>
      </c>
      <c r="C843" s="23" t="s">
        <v>1145</v>
      </c>
      <c r="D843" s="47" t="s">
        <v>1143</v>
      </c>
      <c r="E843" s="30">
        <v>59600</v>
      </c>
      <c r="F843" s="21"/>
      <c r="G843" s="25">
        <f t="shared" si="24"/>
        <v>0</v>
      </c>
      <c r="H843" s="26"/>
      <c r="I843" s="26"/>
      <c r="J843" s="26"/>
      <c r="K843" s="26">
        <f t="shared" si="25"/>
        <v>0</v>
      </c>
    </row>
    <row r="844" spans="1:11" ht="72" hidden="1">
      <c r="A844" s="20">
        <v>4175</v>
      </c>
      <c r="B844" s="31" t="s">
        <v>84</v>
      </c>
      <c r="C844" s="23" t="s">
        <v>1146</v>
      </c>
      <c r="D844" s="47" t="s">
        <v>1268</v>
      </c>
      <c r="E844" s="30">
        <v>57128</v>
      </c>
      <c r="F844" s="21"/>
      <c r="G844" s="25">
        <f t="shared" si="24"/>
        <v>0</v>
      </c>
      <c r="H844" s="26"/>
      <c r="I844" s="26"/>
      <c r="J844" s="26"/>
      <c r="K844" s="26">
        <f t="shared" si="25"/>
        <v>0</v>
      </c>
    </row>
    <row r="845" spans="1:11" ht="84" hidden="1">
      <c r="A845" s="20">
        <v>4176</v>
      </c>
      <c r="B845" s="31" t="s">
        <v>84</v>
      </c>
      <c r="C845" s="23" t="s">
        <v>1270</v>
      </c>
      <c r="D845" s="47" t="s">
        <v>1271</v>
      </c>
      <c r="E845" s="30">
        <v>93758</v>
      </c>
      <c r="F845" s="21"/>
      <c r="G845" s="25">
        <f t="shared" si="24"/>
        <v>0</v>
      </c>
      <c r="H845" s="26"/>
      <c r="I845" s="26"/>
      <c r="J845" s="26"/>
      <c r="K845" s="26">
        <f t="shared" si="25"/>
        <v>0</v>
      </c>
    </row>
    <row r="846" spans="1:11" ht="228" hidden="1">
      <c r="A846" s="20">
        <v>4177</v>
      </c>
      <c r="B846" s="31" t="s">
        <v>84</v>
      </c>
      <c r="C846" s="23" t="s">
        <v>1272</v>
      </c>
      <c r="D846" s="47" t="s">
        <v>1272</v>
      </c>
      <c r="E846" s="30">
        <v>128877</v>
      </c>
      <c r="F846" s="21"/>
      <c r="G846" s="25">
        <f t="shared" si="24"/>
        <v>0</v>
      </c>
      <c r="H846" s="26"/>
      <c r="I846" s="26"/>
      <c r="J846" s="26"/>
      <c r="K846" s="26">
        <f t="shared" si="25"/>
        <v>0</v>
      </c>
    </row>
    <row r="847" spans="1:11" ht="264" hidden="1">
      <c r="A847" s="20">
        <v>4178</v>
      </c>
      <c r="B847" s="31" t="s">
        <v>84</v>
      </c>
      <c r="C847" s="81" t="s">
        <v>1273</v>
      </c>
      <c r="D847" s="82" t="s">
        <v>1143</v>
      </c>
      <c r="E847" s="30">
        <v>84648</v>
      </c>
      <c r="F847" s="21"/>
      <c r="G847" s="25">
        <f t="shared" si="24"/>
        <v>0</v>
      </c>
      <c r="H847" s="26"/>
      <c r="I847" s="26"/>
      <c r="J847" s="26"/>
      <c r="K847" s="26">
        <f t="shared" si="25"/>
        <v>0</v>
      </c>
    </row>
    <row r="848" spans="1:11" ht="324" hidden="1">
      <c r="A848" s="20">
        <v>4179</v>
      </c>
      <c r="B848" s="31" t="s">
        <v>84</v>
      </c>
      <c r="C848" s="81" t="s">
        <v>1274</v>
      </c>
      <c r="D848" s="82" t="s">
        <v>1143</v>
      </c>
      <c r="E848" s="30">
        <v>84648</v>
      </c>
      <c r="F848" s="21"/>
      <c r="G848" s="25">
        <f t="shared" ref="G848:G911" si="26">E848*F848</f>
        <v>0</v>
      </c>
      <c r="H848" s="26"/>
      <c r="I848" s="26"/>
      <c r="J848" s="26"/>
      <c r="K848" s="26">
        <f t="shared" ref="K848:K911" si="27">E848*J848</f>
        <v>0</v>
      </c>
    </row>
    <row r="849" spans="1:11" ht="60" hidden="1">
      <c r="A849" s="20">
        <v>4180</v>
      </c>
      <c r="B849" s="31" t="s">
        <v>84</v>
      </c>
      <c r="C849" s="23" t="s">
        <v>1275</v>
      </c>
      <c r="D849" s="47" t="s">
        <v>1268</v>
      </c>
      <c r="E849" s="30">
        <v>188594</v>
      </c>
      <c r="F849" s="21"/>
      <c r="G849" s="25">
        <f t="shared" si="26"/>
        <v>0</v>
      </c>
      <c r="H849" s="26"/>
      <c r="I849" s="26"/>
      <c r="J849" s="26"/>
      <c r="K849" s="26">
        <f t="shared" si="27"/>
        <v>0</v>
      </c>
    </row>
    <row r="850" spans="1:11" ht="60" hidden="1">
      <c r="A850" s="20">
        <v>4181</v>
      </c>
      <c r="B850" s="31" t="s">
        <v>84</v>
      </c>
      <c r="C850" s="23" t="s">
        <v>1276</v>
      </c>
      <c r="D850" s="47" t="s">
        <v>1268</v>
      </c>
      <c r="E850" s="30">
        <v>104760</v>
      </c>
      <c r="F850" s="21"/>
      <c r="G850" s="25">
        <f t="shared" si="26"/>
        <v>0</v>
      </c>
      <c r="H850" s="26"/>
      <c r="I850" s="26"/>
      <c r="J850" s="26"/>
      <c r="K850" s="26">
        <f t="shared" si="27"/>
        <v>0</v>
      </c>
    </row>
    <row r="851" spans="1:11" ht="216" hidden="1">
      <c r="A851" s="20">
        <v>4182</v>
      </c>
      <c r="B851" s="31" t="s">
        <v>84</v>
      </c>
      <c r="C851" s="23" t="s">
        <v>1277</v>
      </c>
      <c r="D851" s="47" t="s">
        <v>1277</v>
      </c>
      <c r="E851" s="30">
        <v>45100</v>
      </c>
      <c r="F851" s="21"/>
      <c r="G851" s="25">
        <f t="shared" si="26"/>
        <v>0</v>
      </c>
      <c r="H851" s="26"/>
      <c r="I851" s="26"/>
      <c r="J851" s="26"/>
      <c r="K851" s="26">
        <f t="shared" si="27"/>
        <v>0</v>
      </c>
    </row>
    <row r="852" spans="1:11" ht="84" hidden="1">
      <c r="A852" s="20">
        <v>4183</v>
      </c>
      <c r="B852" s="31" t="s">
        <v>84</v>
      </c>
      <c r="C852" s="23" t="s">
        <v>1278</v>
      </c>
      <c r="D852" s="47" t="s">
        <v>1278</v>
      </c>
      <c r="E852" s="30">
        <v>82300</v>
      </c>
      <c r="F852" s="21"/>
      <c r="G852" s="25">
        <f t="shared" si="26"/>
        <v>0</v>
      </c>
      <c r="H852" s="26"/>
      <c r="I852" s="26"/>
      <c r="J852" s="26"/>
      <c r="K852" s="26">
        <f t="shared" si="27"/>
        <v>0</v>
      </c>
    </row>
    <row r="853" spans="1:11" ht="48" hidden="1">
      <c r="A853" s="20">
        <v>4184</v>
      </c>
      <c r="B853" s="31" t="s">
        <v>84</v>
      </c>
      <c r="C853" s="23" t="s">
        <v>1279</v>
      </c>
      <c r="D853" s="47" t="s">
        <v>1280</v>
      </c>
      <c r="E853" s="30">
        <v>94445</v>
      </c>
      <c r="F853" s="21"/>
      <c r="G853" s="25">
        <f t="shared" si="26"/>
        <v>0</v>
      </c>
      <c r="H853" s="26"/>
      <c r="I853" s="26"/>
      <c r="J853" s="26"/>
      <c r="K853" s="26">
        <f t="shared" si="27"/>
        <v>0</v>
      </c>
    </row>
    <row r="854" spans="1:11" ht="36" hidden="1">
      <c r="A854" s="20">
        <v>4185</v>
      </c>
      <c r="B854" s="31" t="s">
        <v>84</v>
      </c>
      <c r="C854" s="23" t="s">
        <v>1281</v>
      </c>
      <c r="D854" s="47" t="s">
        <v>1282</v>
      </c>
      <c r="E854" s="30">
        <v>160300</v>
      </c>
      <c r="F854" s="21"/>
      <c r="G854" s="25">
        <f t="shared" si="26"/>
        <v>0</v>
      </c>
      <c r="H854" s="26"/>
      <c r="I854" s="26"/>
      <c r="J854" s="26"/>
      <c r="K854" s="26">
        <f t="shared" si="27"/>
        <v>0</v>
      </c>
    </row>
    <row r="855" spans="1:11" ht="60" hidden="1">
      <c r="A855" s="20">
        <v>4186</v>
      </c>
      <c r="B855" s="31" t="s">
        <v>84</v>
      </c>
      <c r="C855" s="23" t="s">
        <v>1283</v>
      </c>
      <c r="D855" s="47" t="s">
        <v>1284</v>
      </c>
      <c r="E855" s="30">
        <v>168300</v>
      </c>
      <c r="F855" s="21"/>
      <c r="G855" s="25">
        <f t="shared" si="26"/>
        <v>0</v>
      </c>
      <c r="H855" s="26"/>
      <c r="I855" s="26"/>
      <c r="J855" s="26"/>
      <c r="K855" s="26">
        <f t="shared" si="27"/>
        <v>0</v>
      </c>
    </row>
    <row r="856" spans="1:11" ht="60" hidden="1">
      <c r="A856" s="20">
        <v>4187</v>
      </c>
      <c r="B856" s="31" t="s">
        <v>84</v>
      </c>
      <c r="C856" s="23" t="s">
        <v>1285</v>
      </c>
      <c r="D856" s="47" t="s">
        <v>1286</v>
      </c>
      <c r="E856" s="30">
        <v>168300</v>
      </c>
      <c r="F856" s="21"/>
      <c r="G856" s="25">
        <f t="shared" si="26"/>
        <v>0</v>
      </c>
      <c r="H856" s="26"/>
      <c r="I856" s="26"/>
      <c r="J856" s="26"/>
      <c r="K856" s="26">
        <f t="shared" si="27"/>
        <v>0</v>
      </c>
    </row>
    <row r="857" spans="1:11" ht="108" hidden="1">
      <c r="A857" s="20">
        <v>4188</v>
      </c>
      <c r="B857" s="31" t="s">
        <v>84</v>
      </c>
      <c r="C857" s="23" t="s">
        <v>1287</v>
      </c>
      <c r="D857" s="47" t="s">
        <v>1287</v>
      </c>
      <c r="E857" s="30">
        <v>48860</v>
      </c>
      <c r="F857" s="21"/>
      <c r="G857" s="25">
        <f t="shared" si="26"/>
        <v>0</v>
      </c>
      <c r="H857" s="26"/>
      <c r="I857" s="26"/>
      <c r="J857" s="26"/>
      <c r="K857" s="26">
        <f t="shared" si="27"/>
        <v>0</v>
      </c>
    </row>
    <row r="858" spans="1:11" ht="108" hidden="1">
      <c r="A858" s="20">
        <v>4189</v>
      </c>
      <c r="B858" s="31" t="s">
        <v>84</v>
      </c>
      <c r="C858" s="23" t="s">
        <v>1288</v>
      </c>
      <c r="D858" s="47" t="s">
        <v>1288</v>
      </c>
      <c r="E858" s="30">
        <v>39660</v>
      </c>
      <c r="F858" s="21"/>
      <c r="G858" s="25">
        <f t="shared" si="26"/>
        <v>0</v>
      </c>
      <c r="H858" s="26"/>
      <c r="I858" s="26"/>
      <c r="J858" s="26"/>
      <c r="K858" s="26">
        <f t="shared" si="27"/>
        <v>0</v>
      </c>
    </row>
    <row r="859" spans="1:11" ht="36" hidden="1">
      <c r="A859" s="20">
        <v>4190</v>
      </c>
      <c r="B859" s="31" t="s">
        <v>84</v>
      </c>
      <c r="C859" s="23" t="s">
        <v>1289</v>
      </c>
      <c r="D859" s="47" t="s">
        <v>1290</v>
      </c>
      <c r="E859" s="30">
        <v>328170</v>
      </c>
      <c r="F859" s="21"/>
      <c r="G859" s="25">
        <f t="shared" si="26"/>
        <v>0</v>
      </c>
      <c r="H859" s="26"/>
      <c r="I859" s="26"/>
      <c r="J859" s="26"/>
      <c r="K859" s="26">
        <f t="shared" si="27"/>
        <v>0</v>
      </c>
    </row>
    <row r="860" spans="1:11" ht="144" hidden="1">
      <c r="A860" s="20">
        <v>4191</v>
      </c>
      <c r="B860" s="31" t="s">
        <v>84</v>
      </c>
      <c r="C860" s="23" t="s">
        <v>1291</v>
      </c>
      <c r="D860" s="47" t="s">
        <v>1292</v>
      </c>
      <c r="E860" s="30">
        <v>19900</v>
      </c>
      <c r="F860" s="21"/>
      <c r="G860" s="25">
        <f t="shared" si="26"/>
        <v>0</v>
      </c>
      <c r="H860" s="26"/>
      <c r="I860" s="26"/>
      <c r="J860" s="26"/>
      <c r="K860" s="26">
        <f t="shared" si="27"/>
        <v>0</v>
      </c>
    </row>
    <row r="861" spans="1:11" ht="72" hidden="1">
      <c r="A861" s="20">
        <v>4192</v>
      </c>
      <c r="B861" s="31" t="s">
        <v>84</v>
      </c>
      <c r="C861" s="23" t="s">
        <v>1293</v>
      </c>
      <c r="D861" s="47" t="s">
        <v>1294</v>
      </c>
      <c r="E861" s="30">
        <v>7920</v>
      </c>
      <c r="F861" s="21"/>
      <c r="G861" s="25">
        <f t="shared" si="26"/>
        <v>0</v>
      </c>
      <c r="H861" s="26"/>
      <c r="I861" s="26"/>
      <c r="J861" s="26"/>
      <c r="K861" s="26">
        <f t="shared" si="27"/>
        <v>0</v>
      </c>
    </row>
    <row r="862" spans="1:11" ht="168" hidden="1">
      <c r="A862" s="20">
        <v>4193</v>
      </c>
      <c r="B862" s="31" t="s">
        <v>84</v>
      </c>
      <c r="C862" s="23" t="s">
        <v>1295</v>
      </c>
      <c r="D862" s="47" t="s">
        <v>1295</v>
      </c>
      <c r="E862" s="30">
        <v>73960</v>
      </c>
      <c r="F862" s="21"/>
      <c r="G862" s="25">
        <f t="shared" si="26"/>
        <v>0</v>
      </c>
      <c r="H862" s="26"/>
      <c r="I862" s="26"/>
      <c r="J862" s="26"/>
      <c r="K862" s="26">
        <f t="shared" si="27"/>
        <v>0</v>
      </c>
    </row>
    <row r="863" spans="1:11" ht="336" hidden="1">
      <c r="A863" s="20">
        <v>4194</v>
      </c>
      <c r="B863" s="31" t="s">
        <v>84</v>
      </c>
      <c r="C863" s="81" t="s">
        <v>1296</v>
      </c>
      <c r="D863" s="82" t="s">
        <v>1297</v>
      </c>
      <c r="E863" s="30">
        <v>8030</v>
      </c>
      <c r="F863" s="21"/>
      <c r="G863" s="25">
        <f t="shared" si="26"/>
        <v>0</v>
      </c>
      <c r="H863" s="26"/>
      <c r="I863" s="26"/>
      <c r="J863" s="26"/>
      <c r="K863" s="26">
        <f t="shared" si="27"/>
        <v>0</v>
      </c>
    </row>
    <row r="864" spans="1:11" ht="192" hidden="1">
      <c r="A864" s="20">
        <v>4195</v>
      </c>
      <c r="B864" s="31" t="s">
        <v>84</v>
      </c>
      <c r="C864" s="23" t="s">
        <v>1298</v>
      </c>
      <c r="D864" s="47" t="s">
        <v>1298</v>
      </c>
      <c r="E864" s="30">
        <v>10700</v>
      </c>
      <c r="F864" s="21"/>
      <c r="G864" s="25">
        <f t="shared" si="26"/>
        <v>0</v>
      </c>
      <c r="H864" s="26"/>
      <c r="I864" s="26"/>
      <c r="J864" s="26"/>
      <c r="K864" s="26">
        <f t="shared" si="27"/>
        <v>0</v>
      </c>
    </row>
    <row r="865" spans="1:11" ht="120" hidden="1">
      <c r="A865" s="20">
        <v>4196</v>
      </c>
      <c r="B865" s="31" t="s">
        <v>84</v>
      </c>
      <c r="C865" s="23" t="s">
        <v>1299</v>
      </c>
      <c r="D865" s="47" t="s">
        <v>1299</v>
      </c>
      <c r="E865" s="30">
        <v>4540</v>
      </c>
      <c r="F865" s="21"/>
      <c r="G865" s="25">
        <f t="shared" si="26"/>
        <v>0</v>
      </c>
      <c r="H865" s="26"/>
      <c r="I865" s="26"/>
      <c r="J865" s="26"/>
      <c r="K865" s="26">
        <f t="shared" si="27"/>
        <v>0</v>
      </c>
    </row>
    <row r="866" spans="1:11" ht="48" hidden="1">
      <c r="A866" s="20">
        <v>4197</v>
      </c>
      <c r="B866" s="31" t="s">
        <v>28</v>
      </c>
      <c r="C866" s="23" t="s">
        <v>1300</v>
      </c>
      <c r="D866" s="47" t="s">
        <v>1300</v>
      </c>
      <c r="E866" s="30">
        <v>101100</v>
      </c>
      <c r="F866" s="21"/>
      <c r="G866" s="25">
        <f t="shared" si="26"/>
        <v>0</v>
      </c>
      <c r="H866" s="26"/>
      <c r="I866" s="26"/>
      <c r="J866" s="26"/>
      <c r="K866" s="26">
        <f t="shared" si="27"/>
        <v>0</v>
      </c>
    </row>
    <row r="867" spans="1:11" ht="60" hidden="1">
      <c r="A867" s="20">
        <v>4198</v>
      </c>
      <c r="B867" s="31" t="s">
        <v>28</v>
      </c>
      <c r="C867" s="23" t="s">
        <v>1301</v>
      </c>
      <c r="D867" s="47" t="s">
        <v>1301</v>
      </c>
      <c r="E867" s="30">
        <v>68655</v>
      </c>
      <c r="F867" s="21"/>
      <c r="G867" s="25">
        <f t="shared" si="26"/>
        <v>0</v>
      </c>
      <c r="H867" s="26"/>
      <c r="I867" s="26"/>
      <c r="J867" s="26"/>
      <c r="K867" s="26">
        <f t="shared" si="27"/>
        <v>0</v>
      </c>
    </row>
    <row r="868" spans="1:11" ht="48" hidden="1">
      <c r="A868" s="20">
        <v>4199</v>
      </c>
      <c r="B868" s="31"/>
      <c r="C868" s="29" t="s">
        <v>1302</v>
      </c>
      <c r="D868" s="39"/>
      <c r="E868" s="30"/>
      <c r="F868" s="21"/>
      <c r="G868" s="25">
        <f t="shared" si="26"/>
        <v>0</v>
      </c>
      <c r="H868" s="26"/>
      <c r="I868" s="26"/>
      <c r="J868" s="26"/>
      <c r="K868" s="26">
        <f t="shared" si="27"/>
        <v>0</v>
      </c>
    </row>
    <row r="869" spans="1:11" ht="24" hidden="1">
      <c r="A869" s="20">
        <v>4200</v>
      </c>
      <c r="B869" s="31" t="s">
        <v>24</v>
      </c>
      <c r="C869" s="29" t="s">
        <v>1303</v>
      </c>
      <c r="D869" s="39" t="s">
        <v>1304</v>
      </c>
      <c r="E869" s="44">
        <v>54414</v>
      </c>
      <c r="F869" s="21"/>
      <c r="G869" s="25">
        <f t="shared" si="26"/>
        <v>0</v>
      </c>
      <c r="H869" s="26"/>
      <c r="I869" s="26"/>
      <c r="J869" s="26"/>
      <c r="K869" s="26">
        <f t="shared" si="27"/>
        <v>0</v>
      </c>
    </row>
    <row r="870" spans="1:11" ht="36" hidden="1">
      <c r="A870" s="20">
        <v>4201</v>
      </c>
      <c r="B870" s="31" t="s">
        <v>24</v>
      </c>
      <c r="C870" s="29" t="s">
        <v>1305</v>
      </c>
      <c r="D870" s="39" t="s">
        <v>1306</v>
      </c>
      <c r="E870" s="44">
        <v>111087</v>
      </c>
      <c r="F870" s="21"/>
      <c r="G870" s="25">
        <f t="shared" si="26"/>
        <v>0</v>
      </c>
      <c r="H870" s="26"/>
      <c r="I870" s="26"/>
      <c r="J870" s="26"/>
      <c r="K870" s="26">
        <f t="shared" si="27"/>
        <v>0</v>
      </c>
    </row>
    <row r="871" spans="1:11" hidden="1">
      <c r="A871" s="20">
        <v>4202</v>
      </c>
      <c r="B871" s="31" t="s">
        <v>24</v>
      </c>
      <c r="C871" s="29" t="s">
        <v>1307</v>
      </c>
      <c r="D871" s="39" t="s">
        <v>1308</v>
      </c>
      <c r="E871" s="44">
        <v>50013</v>
      </c>
      <c r="F871" s="21"/>
      <c r="G871" s="25">
        <f t="shared" si="26"/>
        <v>0</v>
      </c>
      <c r="H871" s="26"/>
      <c r="I871" s="26"/>
      <c r="J871" s="26"/>
      <c r="K871" s="26">
        <f t="shared" si="27"/>
        <v>0</v>
      </c>
    </row>
    <row r="872" spans="1:11" ht="24" hidden="1">
      <c r="A872" s="20">
        <v>4203</v>
      </c>
      <c r="B872" s="31" t="s">
        <v>24</v>
      </c>
      <c r="C872" s="29" t="s">
        <v>1309</v>
      </c>
      <c r="D872" s="39" t="s">
        <v>1310</v>
      </c>
      <c r="E872" s="44">
        <v>140499</v>
      </c>
      <c r="F872" s="21"/>
      <c r="G872" s="25">
        <f t="shared" si="26"/>
        <v>0</v>
      </c>
      <c r="H872" s="26"/>
      <c r="I872" s="26"/>
      <c r="J872" s="26"/>
      <c r="K872" s="26">
        <f t="shared" si="27"/>
        <v>0</v>
      </c>
    </row>
    <row r="873" spans="1:11" ht="24" hidden="1">
      <c r="A873" s="20">
        <v>4204</v>
      </c>
      <c r="B873" s="31" t="s">
        <v>24</v>
      </c>
      <c r="C873" s="29" t="s">
        <v>1311</v>
      </c>
      <c r="D873" s="39" t="s">
        <v>1312</v>
      </c>
      <c r="E873" s="44">
        <v>127521</v>
      </c>
      <c r="F873" s="21"/>
      <c r="G873" s="25">
        <f t="shared" si="26"/>
        <v>0</v>
      </c>
      <c r="H873" s="26"/>
      <c r="I873" s="26"/>
      <c r="J873" s="26"/>
      <c r="K873" s="26">
        <f t="shared" si="27"/>
        <v>0</v>
      </c>
    </row>
    <row r="874" spans="1:11" ht="24" hidden="1">
      <c r="A874" s="20">
        <v>4205</v>
      </c>
      <c r="B874" s="83" t="s">
        <v>24</v>
      </c>
      <c r="C874" s="23" t="s">
        <v>1313</v>
      </c>
      <c r="D874" s="47" t="s">
        <v>1314</v>
      </c>
      <c r="E874" s="44">
        <v>45009</v>
      </c>
      <c r="F874" s="21"/>
      <c r="G874" s="25">
        <f t="shared" si="26"/>
        <v>0</v>
      </c>
      <c r="H874" s="26"/>
      <c r="I874" s="26"/>
      <c r="J874" s="26"/>
      <c r="K874" s="26">
        <f t="shared" si="27"/>
        <v>0</v>
      </c>
    </row>
    <row r="875" spans="1:11" ht="24" hidden="1">
      <c r="A875" s="20">
        <v>4206</v>
      </c>
      <c r="B875" s="83" t="s">
        <v>24</v>
      </c>
      <c r="C875" s="23" t="s">
        <v>1315</v>
      </c>
      <c r="D875" s="47" t="s">
        <v>1314</v>
      </c>
      <c r="E875" s="44">
        <v>45009</v>
      </c>
      <c r="F875" s="21"/>
      <c r="G875" s="25">
        <f t="shared" si="26"/>
        <v>0</v>
      </c>
      <c r="H875" s="26"/>
      <c r="I875" s="26"/>
      <c r="J875" s="26"/>
      <c r="K875" s="26">
        <f t="shared" si="27"/>
        <v>0</v>
      </c>
    </row>
    <row r="876" spans="1:11" ht="24" hidden="1">
      <c r="A876" s="20">
        <v>4207</v>
      </c>
      <c r="B876" s="83" t="s">
        <v>24</v>
      </c>
      <c r="C876" s="23" t="s">
        <v>1316</v>
      </c>
      <c r="D876" s="47" t="s">
        <v>1317</v>
      </c>
      <c r="E876" s="44">
        <v>3501</v>
      </c>
      <c r="F876" s="21"/>
      <c r="G876" s="25">
        <f t="shared" si="26"/>
        <v>0</v>
      </c>
      <c r="H876" s="26"/>
      <c r="I876" s="26"/>
      <c r="J876" s="26"/>
      <c r="K876" s="26">
        <f t="shared" si="27"/>
        <v>0</v>
      </c>
    </row>
    <row r="877" spans="1:11" ht="84" hidden="1">
      <c r="A877" s="20">
        <v>4208</v>
      </c>
      <c r="B877" s="31"/>
      <c r="C877" s="59" t="s">
        <v>1318</v>
      </c>
      <c r="D877" s="39"/>
      <c r="E877" s="44"/>
      <c r="F877" s="21"/>
      <c r="G877" s="25">
        <f t="shared" si="26"/>
        <v>0</v>
      </c>
      <c r="H877" s="26"/>
      <c r="I877" s="26"/>
      <c r="J877" s="26"/>
      <c r="K877" s="26">
        <f t="shared" si="27"/>
        <v>0</v>
      </c>
    </row>
    <row r="878" spans="1:11" hidden="1">
      <c r="A878" s="20">
        <v>4209</v>
      </c>
      <c r="B878" s="31" t="s">
        <v>24</v>
      </c>
      <c r="C878" s="84" t="s">
        <v>1319</v>
      </c>
      <c r="D878" s="39" t="s">
        <v>1320</v>
      </c>
      <c r="E878" s="85">
        <v>20000</v>
      </c>
      <c r="F878" s="21"/>
      <c r="G878" s="25">
        <f t="shared" si="26"/>
        <v>0</v>
      </c>
      <c r="H878" s="26"/>
      <c r="I878" s="26"/>
      <c r="J878" s="26"/>
      <c r="K878" s="26">
        <f t="shared" si="27"/>
        <v>0</v>
      </c>
    </row>
    <row r="879" spans="1:11" ht="60" hidden="1">
      <c r="A879" s="20">
        <v>4210</v>
      </c>
      <c r="B879" s="31"/>
      <c r="C879" s="28" t="s">
        <v>1321</v>
      </c>
      <c r="D879" s="33"/>
      <c r="E879" s="30"/>
      <c r="F879" s="21"/>
      <c r="G879" s="25">
        <f t="shared" si="26"/>
        <v>0</v>
      </c>
      <c r="H879" s="26"/>
      <c r="I879" s="26"/>
      <c r="J879" s="26"/>
      <c r="K879" s="26">
        <f t="shared" si="27"/>
        <v>0</v>
      </c>
    </row>
    <row r="880" spans="1:11" ht="48" hidden="1">
      <c r="A880" s="20">
        <v>4211</v>
      </c>
      <c r="B880" s="31" t="s">
        <v>24</v>
      </c>
      <c r="C880" s="39" t="s">
        <v>1322</v>
      </c>
      <c r="D880" s="29" t="s">
        <v>1323</v>
      </c>
      <c r="E880" s="30">
        <v>23950</v>
      </c>
      <c r="F880" s="21"/>
      <c r="G880" s="25">
        <f t="shared" si="26"/>
        <v>0</v>
      </c>
      <c r="H880" s="26"/>
      <c r="I880" s="26"/>
      <c r="J880" s="26"/>
      <c r="K880" s="26">
        <f t="shared" si="27"/>
        <v>0</v>
      </c>
    </row>
    <row r="881" spans="1:11" ht="36" hidden="1">
      <c r="A881" s="20">
        <v>4212</v>
      </c>
      <c r="B881" s="31" t="s">
        <v>24</v>
      </c>
      <c r="C881" s="39" t="s">
        <v>1324</v>
      </c>
      <c r="D881" s="29" t="s">
        <v>1325</v>
      </c>
      <c r="E881" s="30">
        <v>24200</v>
      </c>
      <c r="F881" s="21"/>
      <c r="G881" s="25">
        <f t="shared" si="26"/>
        <v>0</v>
      </c>
      <c r="H881" s="26"/>
      <c r="I881" s="26"/>
      <c r="J881" s="26"/>
      <c r="K881" s="26">
        <f t="shared" si="27"/>
        <v>0</v>
      </c>
    </row>
    <row r="882" spans="1:11" ht="36" hidden="1">
      <c r="A882" s="20">
        <v>4213</v>
      </c>
      <c r="B882" s="31" t="s">
        <v>24</v>
      </c>
      <c r="C882" s="39" t="s">
        <v>1326</v>
      </c>
      <c r="D882" s="29" t="s">
        <v>1327</v>
      </c>
      <c r="E882" s="30">
        <v>1670</v>
      </c>
      <c r="F882" s="21"/>
      <c r="G882" s="25">
        <f t="shared" si="26"/>
        <v>0</v>
      </c>
      <c r="H882" s="26"/>
      <c r="I882" s="26"/>
      <c r="J882" s="26"/>
      <c r="K882" s="26">
        <f t="shared" si="27"/>
        <v>0</v>
      </c>
    </row>
    <row r="883" spans="1:11" ht="48" hidden="1">
      <c r="A883" s="20">
        <v>4214</v>
      </c>
      <c r="B883" s="31"/>
      <c r="C883" s="37" t="s">
        <v>1328</v>
      </c>
      <c r="D883" s="33"/>
      <c r="E883" s="30"/>
      <c r="F883" s="21"/>
      <c r="G883" s="25">
        <f t="shared" si="26"/>
        <v>0</v>
      </c>
      <c r="H883" s="26"/>
      <c r="I883" s="26"/>
      <c r="J883" s="26"/>
      <c r="K883" s="26">
        <f t="shared" si="27"/>
        <v>0</v>
      </c>
    </row>
    <row r="884" spans="1:11" ht="24" hidden="1">
      <c r="A884" s="20">
        <v>4215</v>
      </c>
      <c r="B884" s="31" t="s">
        <v>207</v>
      </c>
      <c r="C884" s="38" t="s">
        <v>1329</v>
      </c>
      <c r="D884" s="29" t="s">
        <v>1330</v>
      </c>
      <c r="E884" s="49">
        <v>4622.4000000000005</v>
      </c>
      <c r="F884" s="21"/>
      <c r="G884" s="25">
        <f t="shared" si="26"/>
        <v>0</v>
      </c>
      <c r="H884" s="26"/>
      <c r="I884" s="26"/>
      <c r="J884" s="26"/>
      <c r="K884" s="26">
        <f t="shared" si="27"/>
        <v>0</v>
      </c>
    </row>
    <row r="885" spans="1:11" ht="24" hidden="1">
      <c r="A885" s="20">
        <v>4216</v>
      </c>
      <c r="B885" s="31" t="s">
        <v>1331</v>
      </c>
      <c r="C885" s="38" t="s">
        <v>1332</v>
      </c>
      <c r="D885" s="29" t="s">
        <v>1332</v>
      </c>
      <c r="E885" s="49">
        <v>115.56</v>
      </c>
      <c r="F885" s="21"/>
      <c r="G885" s="25">
        <f t="shared" si="26"/>
        <v>0</v>
      </c>
      <c r="H885" s="26"/>
      <c r="I885" s="26"/>
      <c r="J885" s="26"/>
      <c r="K885" s="26">
        <f t="shared" si="27"/>
        <v>0</v>
      </c>
    </row>
    <row r="886" spans="1:11" ht="48" hidden="1">
      <c r="A886" s="20">
        <v>4217</v>
      </c>
      <c r="B886" s="31"/>
      <c r="C886" s="37" t="s">
        <v>1333</v>
      </c>
      <c r="D886" s="33"/>
      <c r="E886" s="44"/>
      <c r="F886" s="21"/>
      <c r="G886" s="25">
        <f t="shared" si="26"/>
        <v>0</v>
      </c>
      <c r="H886" s="26"/>
      <c r="I886" s="26"/>
      <c r="J886" s="26"/>
      <c r="K886" s="26">
        <f t="shared" si="27"/>
        <v>0</v>
      </c>
    </row>
    <row r="887" spans="1:11" ht="84" hidden="1">
      <c r="A887" s="20">
        <v>4218</v>
      </c>
      <c r="B887" s="31" t="s">
        <v>24</v>
      </c>
      <c r="C887" s="38" t="s">
        <v>1334</v>
      </c>
      <c r="D887" s="29" t="s">
        <v>1334</v>
      </c>
      <c r="E887" s="49">
        <v>4622.4000000000005</v>
      </c>
      <c r="F887" s="21"/>
      <c r="G887" s="25">
        <f t="shared" si="26"/>
        <v>0</v>
      </c>
      <c r="H887" s="26"/>
      <c r="I887" s="26"/>
      <c r="J887" s="26"/>
      <c r="K887" s="26">
        <f t="shared" si="27"/>
        <v>0</v>
      </c>
    </row>
    <row r="888" spans="1:11" ht="60" hidden="1">
      <c r="A888" s="20">
        <v>4219</v>
      </c>
      <c r="B888" s="31"/>
      <c r="C888" s="37" t="s">
        <v>1335</v>
      </c>
      <c r="D888" s="33"/>
      <c r="E888" s="30"/>
      <c r="F888" s="21"/>
      <c r="G888" s="25">
        <f t="shared" si="26"/>
        <v>0</v>
      </c>
      <c r="H888" s="26"/>
      <c r="I888" s="26"/>
      <c r="J888" s="26"/>
      <c r="K888" s="26">
        <f t="shared" si="27"/>
        <v>0</v>
      </c>
    </row>
    <row r="889" spans="1:11" ht="24" hidden="1">
      <c r="A889" s="20">
        <v>4220</v>
      </c>
      <c r="B889" s="31" t="s">
        <v>24</v>
      </c>
      <c r="C889" s="38" t="s">
        <v>1336</v>
      </c>
      <c r="D889" s="33"/>
      <c r="E889" s="30">
        <v>14210</v>
      </c>
      <c r="F889" s="21"/>
      <c r="G889" s="25">
        <f t="shared" si="26"/>
        <v>0</v>
      </c>
      <c r="H889" s="26"/>
      <c r="I889" s="26"/>
      <c r="J889" s="26"/>
      <c r="K889" s="26">
        <f t="shared" si="27"/>
        <v>0</v>
      </c>
    </row>
    <row r="890" spans="1:11" ht="24" hidden="1">
      <c r="A890" s="20">
        <v>4221</v>
      </c>
      <c r="B890" s="31" t="s">
        <v>24</v>
      </c>
      <c r="C890" s="23" t="s">
        <v>1337</v>
      </c>
      <c r="D890" s="33"/>
      <c r="E890" s="30">
        <v>36200</v>
      </c>
      <c r="F890" s="21"/>
      <c r="G890" s="25">
        <f t="shared" si="26"/>
        <v>0</v>
      </c>
      <c r="H890" s="26"/>
      <c r="I890" s="26"/>
      <c r="J890" s="26"/>
      <c r="K890" s="26">
        <f t="shared" si="27"/>
        <v>0</v>
      </c>
    </row>
    <row r="891" spans="1:11" ht="24" hidden="1">
      <c r="A891" s="20">
        <v>4222</v>
      </c>
      <c r="B891" s="31" t="s">
        <v>24</v>
      </c>
      <c r="C891" s="23" t="s">
        <v>1338</v>
      </c>
      <c r="D891" s="33"/>
      <c r="E891" s="30">
        <v>43120</v>
      </c>
      <c r="F891" s="21"/>
      <c r="G891" s="25">
        <f t="shared" si="26"/>
        <v>0</v>
      </c>
      <c r="H891" s="26"/>
      <c r="I891" s="26"/>
      <c r="J891" s="26"/>
      <c r="K891" s="26">
        <f t="shared" si="27"/>
        <v>0</v>
      </c>
    </row>
    <row r="892" spans="1:11" ht="36" hidden="1">
      <c r="A892" s="20">
        <v>4223</v>
      </c>
      <c r="B892" s="31" t="s">
        <v>24</v>
      </c>
      <c r="C892" s="23" t="s">
        <v>1339</v>
      </c>
      <c r="D892" s="33"/>
      <c r="E892" s="30">
        <v>10345</v>
      </c>
      <c r="F892" s="21"/>
      <c r="G892" s="25">
        <f t="shared" si="26"/>
        <v>0</v>
      </c>
      <c r="H892" s="26"/>
      <c r="I892" s="26"/>
      <c r="J892" s="26"/>
      <c r="K892" s="26">
        <f t="shared" si="27"/>
        <v>0</v>
      </c>
    </row>
    <row r="893" spans="1:11" ht="36" hidden="1">
      <c r="A893" s="20">
        <v>4224</v>
      </c>
      <c r="B893" s="31"/>
      <c r="C893" s="62" t="s">
        <v>1340</v>
      </c>
      <c r="D893" s="33"/>
      <c r="E893" s="30"/>
      <c r="F893" s="21"/>
      <c r="G893" s="25">
        <f t="shared" si="26"/>
        <v>0</v>
      </c>
      <c r="H893" s="26"/>
      <c r="I893" s="26"/>
      <c r="J893" s="26"/>
      <c r="K893" s="26">
        <f t="shared" si="27"/>
        <v>0</v>
      </c>
    </row>
    <row r="894" spans="1:11" hidden="1">
      <c r="A894" s="20">
        <v>4225</v>
      </c>
      <c r="B894" s="31" t="s">
        <v>24</v>
      </c>
      <c r="C894" s="42" t="s">
        <v>1341</v>
      </c>
      <c r="D894" s="33"/>
      <c r="E894" s="86">
        <v>15900</v>
      </c>
      <c r="F894" s="21"/>
      <c r="G894" s="25">
        <f t="shared" si="26"/>
        <v>0</v>
      </c>
      <c r="H894" s="26"/>
      <c r="I894" s="26"/>
      <c r="J894" s="26"/>
      <c r="K894" s="26">
        <f t="shared" si="27"/>
        <v>0</v>
      </c>
    </row>
    <row r="895" spans="1:11" ht="60" hidden="1">
      <c r="A895" s="20">
        <v>4226</v>
      </c>
      <c r="B895" s="31"/>
      <c r="C895" s="59" t="s">
        <v>1342</v>
      </c>
      <c r="D895" s="33"/>
      <c r="E895" s="30"/>
      <c r="F895" s="21"/>
      <c r="G895" s="25">
        <f t="shared" si="26"/>
        <v>0</v>
      </c>
      <c r="H895" s="26"/>
      <c r="I895" s="26"/>
      <c r="J895" s="26"/>
      <c r="K895" s="26">
        <f t="shared" si="27"/>
        <v>0</v>
      </c>
    </row>
    <row r="896" spans="1:11" hidden="1">
      <c r="A896" s="20">
        <v>4227</v>
      </c>
      <c r="B896" s="31" t="s">
        <v>24</v>
      </c>
      <c r="C896" s="29" t="s">
        <v>1343</v>
      </c>
      <c r="D896" s="33"/>
      <c r="E896" s="49">
        <v>5315.76</v>
      </c>
      <c r="F896" s="21"/>
      <c r="G896" s="25">
        <f t="shared" si="26"/>
        <v>0</v>
      </c>
      <c r="H896" s="26"/>
      <c r="I896" s="26"/>
      <c r="J896" s="26"/>
      <c r="K896" s="26">
        <f t="shared" si="27"/>
        <v>0</v>
      </c>
    </row>
    <row r="897" spans="1:11" hidden="1">
      <c r="A897" s="20">
        <v>4228</v>
      </c>
      <c r="B897" s="31" t="s">
        <v>12</v>
      </c>
      <c r="C897" s="29" t="s">
        <v>1344</v>
      </c>
      <c r="D897" s="33"/>
      <c r="E897" s="49">
        <v>173.34</v>
      </c>
      <c r="F897" s="21"/>
      <c r="G897" s="25">
        <f t="shared" si="26"/>
        <v>0</v>
      </c>
      <c r="H897" s="26"/>
      <c r="I897" s="26"/>
      <c r="J897" s="26"/>
      <c r="K897" s="26">
        <f t="shared" si="27"/>
        <v>0</v>
      </c>
    </row>
    <row r="898" spans="1:11" ht="48" hidden="1">
      <c r="A898" s="20">
        <v>4229</v>
      </c>
      <c r="B898" s="31"/>
      <c r="C898" s="59" t="s">
        <v>1345</v>
      </c>
      <c r="D898" s="33"/>
      <c r="E898" s="30"/>
      <c r="F898" s="21"/>
      <c r="G898" s="25">
        <f t="shared" si="26"/>
        <v>0</v>
      </c>
      <c r="H898" s="26"/>
      <c r="I898" s="26"/>
      <c r="J898" s="26"/>
      <c r="K898" s="26">
        <f t="shared" si="27"/>
        <v>0</v>
      </c>
    </row>
    <row r="899" spans="1:11" ht="24" hidden="1">
      <c r="A899" s="20">
        <v>4230</v>
      </c>
      <c r="B899" s="31" t="s">
        <v>24</v>
      </c>
      <c r="C899" s="64" t="s">
        <v>1346</v>
      </c>
      <c r="D899" s="33" t="s">
        <v>1347</v>
      </c>
      <c r="E899" s="30">
        <v>9500</v>
      </c>
      <c r="F899" s="21"/>
      <c r="G899" s="25">
        <f t="shared" si="26"/>
        <v>0</v>
      </c>
      <c r="H899" s="26"/>
      <c r="I899" s="26"/>
      <c r="J899" s="26"/>
      <c r="K899" s="26">
        <f t="shared" si="27"/>
        <v>0</v>
      </c>
    </row>
    <row r="900" spans="1:11" ht="96" hidden="1">
      <c r="A900" s="20">
        <v>4231</v>
      </c>
      <c r="B900" s="31"/>
      <c r="C900" s="60" t="s">
        <v>1348</v>
      </c>
      <c r="D900" s="33"/>
      <c r="E900" s="30"/>
      <c r="F900" s="21"/>
      <c r="G900" s="25">
        <f t="shared" si="26"/>
        <v>0</v>
      </c>
      <c r="H900" s="26"/>
      <c r="I900" s="26"/>
      <c r="J900" s="26"/>
      <c r="K900" s="26">
        <f t="shared" si="27"/>
        <v>0</v>
      </c>
    </row>
    <row r="901" spans="1:11" ht="24" hidden="1">
      <c r="A901" s="20">
        <v>4232</v>
      </c>
      <c r="B901" s="31"/>
      <c r="C901" s="57" t="s">
        <v>1349</v>
      </c>
      <c r="D901" s="33"/>
      <c r="E901" s="87">
        <v>9608</v>
      </c>
      <c r="F901" s="21"/>
      <c r="G901" s="25">
        <f t="shared" si="26"/>
        <v>0</v>
      </c>
      <c r="H901" s="26"/>
      <c r="I901" s="26"/>
      <c r="J901" s="26"/>
      <c r="K901" s="26">
        <f t="shared" si="27"/>
        <v>0</v>
      </c>
    </row>
    <row r="902" spans="1:11" ht="36" hidden="1">
      <c r="A902" s="20">
        <v>4233</v>
      </c>
      <c r="B902" s="31"/>
      <c r="C902" s="23" t="s">
        <v>1350</v>
      </c>
      <c r="D902" s="33"/>
      <c r="E902" s="87">
        <v>68152</v>
      </c>
      <c r="F902" s="21"/>
      <c r="G902" s="25">
        <f t="shared" si="26"/>
        <v>0</v>
      </c>
      <c r="H902" s="26"/>
      <c r="I902" s="26"/>
      <c r="J902" s="26"/>
      <c r="K902" s="26">
        <f t="shared" si="27"/>
        <v>0</v>
      </c>
    </row>
    <row r="903" spans="1:11" ht="36" hidden="1">
      <c r="A903" s="20">
        <v>4234</v>
      </c>
      <c r="B903" s="31"/>
      <c r="C903" s="23" t="s">
        <v>1351</v>
      </c>
      <c r="D903" s="33"/>
      <c r="E903" s="87">
        <v>119200</v>
      </c>
      <c r="F903" s="21"/>
      <c r="G903" s="25">
        <f t="shared" si="26"/>
        <v>0</v>
      </c>
      <c r="H903" s="26"/>
      <c r="I903" s="26"/>
      <c r="J903" s="26"/>
      <c r="K903" s="26">
        <f t="shared" si="27"/>
        <v>0</v>
      </c>
    </row>
    <row r="904" spans="1:11" ht="36" hidden="1">
      <c r="A904" s="20">
        <v>4235</v>
      </c>
      <c r="B904" s="31"/>
      <c r="C904" s="57" t="s">
        <v>1352</v>
      </c>
      <c r="D904" s="33"/>
      <c r="E904" s="87">
        <v>136304</v>
      </c>
      <c r="F904" s="21"/>
      <c r="G904" s="25">
        <f t="shared" si="26"/>
        <v>0</v>
      </c>
      <c r="H904" s="26"/>
      <c r="I904" s="26"/>
      <c r="J904" s="26"/>
      <c r="K904" s="26">
        <f t="shared" si="27"/>
        <v>0</v>
      </c>
    </row>
    <row r="905" spans="1:11" hidden="1">
      <c r="A905" s="20">
        <v>4236</v>
      </c>
      <c r="B905" s="31"/>
      <c r="C905" s="42" t="s">
        <v>1353</v>
      </c>
      <c r="D905" s="33"/>
      <c r="E905" s="87">
        <v>154984</v>
      </c>
      <c r="F905" s="21"/>
      <c r="G905" s="25">
        <f t="shared" si="26"/>
        <v>0</v>
      </c>
      <c r="H905" s="26"/>
      <c r="I905" s="26"/>
      <c r="J905" s="26"/>
      <c r="K905" s="26">
        <f t="shared" si="27"/>
        <v>0</v>
      </c>
    </row>
    <row r="906" spans="1:11" hidden="1">
      <c r="A906" s="20">
        <v>4237</v>
      </c>
      <c r="B906" s="31"/>
      <c r="C906" s="42" t="s">
        <v>1354</v>
      </c>
      <c r="D906" s="33"/>
      <c r="E906" s="87">
        <v>67416</v>
      </c>
      <c r="F906" s="21"/>
      <c r="G906" s="25">
        <f t="shared" si="26"/>
        <v>0</v>
      </c>
      <c r="H906" s="26"/>
      <c r="I906" s="26"/>
      <c r="J906" s="26"/>
      <c r="K906" s="26">
        <f t="shared" si="27"/>
        <v>0</v>
      </c>
    </row>
    <row r="907" spans="1:11" ht="24" hidden="1">
      <c r="A907" s="20">
        <v>4238</v>
      </c>
      <c r="B907" s="31"/>
      <c r="C907" s="57" t="s">
        <v>1355</v>
      </c>
      <c r="D907" s="33"/>
      <c r="E907" s="87">
        <v>57040</v>
      </c>
      <c r="F907" s="21"/>
      <c r="G907" s="25">
        <f t="shared" si="26"/>
        <v>0</v>
      </c>
      <c r="H907" s="26"/>
      <c r="I907" s="26"/>
      <c r="J907" s="26"/>
      <c r="K907" s="26">
        <f t="shared" si="27"/>
        <v>0</v>
      </c>
    </row>
    <row r="908" spans="1:11" ht="132" hidden="1">
      <c r="A908" s="20">
        <v>4239</v>
      </c>
      <c r="B908" s="31"/>
      <c r="C908" s="57" t="s">
        <v>1356</v>
      </c>
      <c r="D908" s="33"/>
      <c r="E908" s="87">
        <v>40176</v>
      </c>
      <c r="F908" s="21"/>
      <c r="G908" s="25">
        <f t="shared" si="26"/>
        <v>0</v>
      </c>
      <c r="H908" s="26"/>
      <c r="I908" s="26"/>
      <c r="J908" s="26"/>
      <c r="K908" s="26">
        <f t="shared" si="27"/>
        <v>0</v>
      </c>
    </row>
    <row r="909" spans="1:11" hidden="1">
      <c r="A909" s="20">
        <v>4240</v>
      </c>
      <c r="B909" s="31"/>
      <c r="C909" s="42" t="s">
        <v>1357</v>
      </c>
      <c r="D909" s="33"/>
      <c r="E909" s="87">
        <v>32520</v>
      </c>
      <c r="F909" s="21"/>
      <c r="G909" s="25">
        <f t="shared" si="26"/>
        <v>0</v>
      </c>
      <c r="H909" s="26"/>
      <c r="I909" s="26"/>
      <c r="J909" s="26"/>
      <c r="K909" s="26">
        <f t="shared" si="27"/>
        <v>0</v>
      </c>
    </row>
    <row r="910" spans="1:11" ht="24" hidden="1">
      <c r="A910" s="20">
        <v>4241</v>
      </c>
      <c r="B910" s="31"/>
      <c r="C910" s="57" t="s">
        <v>1358</v>
      </c>
      <c r="D910" s="33"/>
      <c r="E910" s="87">
        <v>20000</v>
      </c>
      <c r="F910" s="21"/>
      <c r="G910" s="25">
        <f t="shared" si="26"/>
        <v>0</v>
      </c>
      <c r="H910" s="26"/>
      <c r="I910" s="26"/>
      <c r="J910" s="26"/>
      <c r="K910" s="26">
        <f t="shared" si="27"/>
        <v>0</v>
      </c>
    </row>
    <row r="911" spans="1:11" ht="24" hidden="1">
      <c r="A911" s="20">
        <v>4242</v>
      </c>
      <c r="B911" s="31" t="s">
        <v>24</v>
      </c>
      <c r="C911" s="29" t="s">
        <v>1359</v>
      </c>
      <c r="D911" s="33"/>
      <c r="E911" s="30">
        <v>5314</v>
      </c>
      <c r="F911" s="21"/>
      <c r="G911" s="25">
        <f t="shared" si="26"/>
        <v>0</v>
      </c>
      <c r="H911" s="26"/>
      <c r="I911" s="26"/>
      <c r="J911" s="26"/>
      <c r="K911" s="26">
        <f t="shared" si="27"/>
        <v>0</v>
      </c>
    </row>
    <row r="912" spans="1:11" ht="48" hidden="1">
      <c r="A912" s="20">
        <v>4243</v>
      </c>
      <c r="B912" s="31"/>
      <c r="C912" s="60" t="s">
        <v>1360</v>
      </c>
      <c r="D912" s="33"/>
      <c r="E912" s="30"/>
      <c r="F912" s="21"/>
      <c r="G912" s="25">
        <f t="shared" ref="G912:G975" si="28">E912*F912</f>
        <v>0</v>
      </c>
      <c r="H912" s="26"/>
      <c r="I912" s="26"/>
      <c r="J912" s="26">
        <v>1E-4</v>
      </c>
      <c r="K912" s="26">
        <f t="shared" ref="K912:K975" si="29">E912*J912</f>
        <v>0</v>
      </c>
    </row>
    <row r="913" spans="1:11" ht="84" hidden="1">
      <c r="A913" s="20">
        <v>4244</v>
      </c>
      <c r="B913" s="31" t="s">
        <v>24</v>
      </c>
      <c r="C913" s="70" t="s">
        <v>1361</v>
      </c>
      <c r="D913" s="33"/>
      <c r="E913" s="88">
        <v>14000</v>
      </c>
      <c r="F913" s="21"/>
      <c r="G913" s="25">
        <f t="shared" si="28"/>
        <v>0</v>
      </c>
      <c r="H913" s="26"/>
      <c r="I913" s="26"/>
      <c r="J913" s="26"/>
      <c r="K913" s="26">
        <f t="shared" si="29"/>
        <v>0</v>
      </c>
    </row>
    <row r="914" spans="1:11" ht="84" hidden="1">
      <c r="A914" s="20">
        <v>4245</v>
      </c>
      <c r="B914" s="31" t="s">
        <v>24</v>
      </c>
      <c r="C914" s="64" t="s">
        <v>1362</v>
      </c>
      <c r="D914" s="33"/>
      <c r="E914" s="88">
        <v>13300</v>
      </c>
      <c r="F914" s="21"/>
      <c r="G914" s="25">
        <f t="shared" si="28"/>
        <v>0</v>
      </c>
      <c r="H914" s="26"/>
      <c r="I914" s="26"/>
      <c r="J914" s="26"/>
      <c r="K914" s="26">
        <f t="shared" si="29"/>
        <v>0</v>
      </c>
    </row>
    <row r="915" spans="1:11" ht="72" hidden="1">
      <c r="A915" s="20">
        <v>4246</v>
      </c>
      <c r="B915" s="31" t="s">
        <v>24</v>
      </c>
      <c r="C915" s="70" t="s">
        <v>1363</v>
      </c>
      <c r="D915" s="33"/>
      <c r="E915" s="88">
        <v>7000</v>
      </c>
      <c r="F915" s="21"/>
      <c r="G915" s="25">
        <f t="shared" si="28"/>
        <v>0</v>
      </c>
      <c r="H915" s="26"/>
      <c r="I915" s="26"/>
      <c r="J915" s="26"/>
      <c r="K915" s="26">
        <f t="shared" si="29"/>
        <v>0</v>
      </c>
    </row>
    <row r="916" spans="1:11" ht="62.25" customHeight="1">
      <c r="A916" s="20">
        <v>4247</v>
      </c>
      <c r="B916" s="31" t="s">
        <v>24</v>
      </c>
      <c r="C916" s="70" t="s">
        <v>1364</v>
      </c>
      <c r="D916" s="33"/>
      <c r="E916" s="88">
        <v>6300</v>
      </c>
      <c r="F916" s="21">
        <v>150</v>
      </c>
      <c r="G916" s="25">
        <f t="shared" si="28"/>
        <v>945000</v>
      </c>
      <c r="H916" s="26">
        <v>0</v>
      </c>
      <c r="I916" s="26">
        <v>0</v>
      </c>
      <c r="J916" s="26">
        <v>150</v>
      </c>
      <c r="K916" s="26">
        <f t="shared" si="29"/>
        <v>945000</v>
      </c>
    </row>
    <row r="917" spans="1:11" ht="84" hidden="1">
      <c r="A917" s="20">
        <v>4248</v>
      </c>
      <c r="B917" s="31" t="s">
        <v>24</v>
      </c>
      <c r="C917" s="64" t="s">
        <v>1365</v>
      </c>
      <c r="D917" s="33"/>
      <c r="E917" s="88">
        <v>5600</v>
      </c>
      <c r="F917" s="21"/>
      <c r="G917" s="25">
        <f t="shared" si="28"/>
        <v>0</v>
      </c>
      <c r="H917" s="26"/>
      <c r="I917" s="26"/>
      <c r="J917" s="26"/>
      <c r="K917" s="26">
        <f t="shared" si="29"/>
        <v>0</v>
      </c>
    </row>
    <row r="918" spans="1:11" ht="36">
      <c r="A918" s="20">
        <v>4249</v>
      </c>
      <c r="B918" s="31" t="s">
        <v>24</v>
      </c>
      <c r="C918" s="64" t="s">
        <v>1366</v>
      </c>
      <c r="D918" s="33"/>
      <c r="E918" s="88">
        <v>2100</v>
      </c>
      <c r="F918" s="21">
        <v>1</v>
      </c>
      <c r="G918" s="25">
        <f t="shared" si="28"/>
        <v>2100</v>
      </c>
      <c r="H918" s="26"/>
      <c r="I918" s="26"/>
      <c r="J918" s="26">
        <v>1</v>
      </c>
      <c r="K918" s="26">
        <f t="shared" si="29"/>
        <v>2100</v>
      </c>
    </row>
    <row r="919" spans="1:11" ht="36" hidden="1">
      <c r="A919" s="20">
        <v>4250</v>
      </c>
      <c r="B919" s="31" t="s">
        <v>24</v>
      </c>
      <c r="C919" s="64" t="s">
        <v>1367</v>
      </c>
      <c r="D919" s="33"/>
      <c r="E919" s="88">
        <v>2100</v>
      </c>
      <c r="F919" s="21">
        <v>0</v>
      </c>
      <c r="G919" s="25">
        <f t="shared" si="28"/>
        <v>0</v>
      </c>
      <c r="H919" s="26"/>
      <c r="I919" s="26"/>
      <c r="J919" s="26">
        <v>0</v>
      </c>
      <c r="K919" s="26">
        <f t="shared" si="29"/>
        <v>0</v>
      </c>
    </row>
    <row r="920" spans="1:11" ht="84" hidden="1">
      <c r="A920" s="20">
        <v>4251</v>
      </c>
      <c r="B920" s="31" t="s">
        <v>24</v>
      </c>
      <c r="C920" s="59" t="s">
        <v>1368</v>
      </c>
      <c r="D920" s="33"/>
      <c r="E920" s="30"/>
      <c r="F920" s="21"/>
      <c r="G920" s="25">
        <f t="shared" si="28"/>
        <v>0</v>
      </c>
      <c r="H920" s="26"/>
      <c r="I920" s="26"/>
      <c r="J920" s="26"/>
      <c r="K920" s="26">
        <f t="shared" si="29"/>
        <v>0</v>
      </c>
    </row>
    <row r="921" spans="1:11" ht="216" hidden="1">
      <c r="A921" s="20">
        <v>4252</v>
      </c>
      <c r="B921" s="31" t="s">
        <v>24</v>
      </c>
      <c r="C921" s="29" t="s">
        <v>1369</v>
      </c>
      <c r="D921" s="53" t="s">
        <v>1370</v>
      </c>
      <c r="E921" s="30">
        <v>12160</v>
      </c>
      <c r="F921" s="21"/>
      <c r="G921" s="25">
        <f t="shared" si="28"/>
        <v>0</v>
      </c>
      <c r="H921" s="26"/>
      <c r="I921" s="26"/>
      <c r="J921" s="26"/>
      <c r="K921" s="26">
        <f t="shared" si="29"/>
        <v>0</v>
      </c>
    </row>
    <row r="922" spans="1:11" ht="24" hidden="1">
      <c r="A922" s="20">
        <v>4253</v>
      </c>
      <c r="B922" s="31" t="s">
        <v>24</v>
      </c>
      <c r="C922" s="29" t="s">
        <v>1371</v>
      </c>
      <c r="D922" s="33" t="s">
        <v>1372</v>
      </c>
      <c r="E922" s="30">
        <v>64240</v>
      </c>
      <c r="F922" s="21"/>
      <c r="G922" s="25">
        <f t="shared" si="28"/>
        <v>0</v>
      </c>
      <c r="H922" s="26"/>
      <c r="I922" s="26"/>
      <c r="J922" s="26"/>
      <c r="K922" s="26">
        <f t="shared" si="29"/>
        <v>0</v>
      </c>
    </row>
    <row r="923" spans="1:11" ht="48" hidden="1">
      <c r="A923" s="20">
        <v>4254</v>
      </c>
      <c r="B923" s="31" t="s">
        <v>1373</v>
      </c>
      <c r="C923" s="29" t="s">
        <v>1374</v>
      </c>
      <c r="D923" s="33" t="s">
        <v>1375</v>
      </c>
      <c r="E923" s="30">
        <v>42300</v>
      </c>
      <c r="F923" s="21"/>
      <c r="G923" s="25">
        <f t="shared" si="28"/>
        <v>0</v>
      </c>
      <c r="H923" s="26"/>
      <c r="I923" s="26"/>
      <c r="J923" s="26"/>
      <c r="K923" s="26">
        <f t="shared" si="29"/>
        <v>0</v>
      </c>
    </row>
    <row r="924" spans="1:11" ht="72" hidden="1">
      <c r="A924" s="20">
        <v>4255</v>
      </c>
      <c r="B924" s="31"/>
      <c r="C924" s="59" t="s">
        <v>1376</v>
      </c>
      <c r="D924" s="33"/>
      <c r="E924" s="30"/>
      <c r="F924" s="21"/>
      <c r="G924" s="25">
        <f t="shared" si="28"/>
        <v>0</v>
      </c>
      <c r="H924" s="26"/>
      <c r="I924" s="26"/>
      <c r="J924" s="26"/>
      <c r="K924" s="26">
        <f t="shared" si="29"/>
        <v>0</v>
      </c>
    </row>
    <row r="925" spans="1:11" ht="36" hidden="1">
      <c r="A925" s="20">
        <v>4256</v>
      </c>
      <c r="B925" s="31" t="s">
        <v>24</v>
      </c>
      <c r="C925" s="89" t="s">
        <v>1377</v>
      </c>
      <c r="D925" s="33" t="s">
        <v>1378</v>
      </c>
      <c r="E925" s="90">
        <v>473785</v>
      </c>
      <c r="F925" s="21"/>
      <c r="G925" s="25">
        <f t="shared" si="28"/>
        <v>0</v>
      </c>
      <c r="H925" s="26"/>
      <c r="I925" s="26"/>
      <c r="J925" s="26"/>
      <c r="K925" s="26">
        <f t="shared" si="29"/>
        <v>0</v>
      </c>
    </row>
    <row r="926" spans="1:11" ht="36" hidden="1">
      <c r="A926" s="20">
        <v>4257</v>
      </c>
      <c r="B926" s="31" t="s">
        <v>24</v>
      </c>
      <c r="C926" s="89" t="s">
        <v>1379</v>
      </c>
      <c r="D926" s="33"/>
      <c r="E926" s="90">
        <v>141590</v>
      </c>
      <c r="F926" s="21"/>
      <c r="G926" s="25">
        <f t="shared" si="28"/>
        <v>0</v>
      </c>
      <c r="H926" s="26"/>
      <c r="I926" s="26"/>
      <c r="J926" s="26"/>
      <c r="K926" s="26">
        <f t="shared" si="29"/>
        <v>0</v>
      </c>
    </row>
    <row r="927" spans="1:11" ht="36" hidden="1">
      <c r="A927" s="20">
        <v>4258</v>
      </c>
      <c r="B927" s="31" t="s">
        <v>24</v>
      </c>
      <c r="C927" s="89" t="s">
        <v>1380</v>
      </c>
      <c r="D927" s="33" t="s">
        <v>1381</v>
      </c>
      <c r="E927" s="90">
        <v>33839</v>
      </c>
      <c r="F927" s="21"/>
      <c r="G927" s="25">
        <f t="shared" si="28"/>
        <v>0</v>
      </c>
      <c r="H927" s="26"/>
      <c r="I927" s="26"/>
      <c r="J927" s="26"/>
      <c r="K927" s="26">
        <f t="shared" si="29"/>
        <v>0</v>
      </c>
    </row>
    <row r="928" spans="1:11" ht="96" hidden="1">
      <c r="A928" s="20">
        <v>4259</v>
      </c>
      <c r="B928" s="31" t="s">
        <v>24</v>
      </c>
      <c r="C928" s="91" t="s">
        <v>1382</v>
      </c>
      <c r="D928" s="33" t="s">
        <v>1383</v>
      </c>
      <c r="E928" s="90">
        <v>58896</v>
      </c>
      <c r="F928" s="21"/>
      <c r="G928" s="25">
        <f t="shared" si="28"/>
        <v>0</v>
      </c>
      <c r="H928" s="26"/>
      <c r="I928" s="26"/>
      <c r="J928" s="26"/>
      <c r="K928" s="26">
        <f t="shared" si="29"/>
        <v>0</v>
      </c>
    </row>
    <row r="929" spans="1:11" ht="96" hidden="1">
      <c r="A929" s="20">
        <v>4260</v>
      </c>
      <c r="B929" s="31" t="s">
        <v>12</v>
      </c>
      <c r="C929" s="91" t="s">
        <v>1384</v>
      </c>
      <c r="D929" s="23" t="s">
        <v>1385</v>
      </c>
      <c r="E929" s="90">
        <v>113261</v>
      </c>
      <c r="F929" s="21"/>
      <c r="G929" s="25">
        <f t="shared" si="28"/>
        <v>0</v>
      </c>
      <c r="H929" s="26"/>
      <c r="I929" s="26"/>
      <c r="J929" s="26"/>
      <c r="K929" s="26">
        <f t="shared" si="29"/>
        <v>0</v>
      </c>
    </row>
    <row r="930" spans="1:11" ht="48" hidden="1">
      <c r="A930" s="20">
        <v>4261</v>
      </c>
      <c r="B930" s="31" t="s">
        <v>24</v>
      </c>
      <c r="C930" s="91" t="s">
        <v>1386</v>
      </c>
      <c r="D930" s="23" t="s">
        <v>1387</v>
      </c>
      <c r="E930" s="90">
        <v>119810</v>
      </c>
      <c r="F930" s="21"/>
      <c r="G930" s="25">
        <f t="shared" si="28"/>
        <v>0</v>
      </c>
      <c r="H930" s="26"/>
      <c r="I930" s="26"/>
      <c r="J930" s="26"/>
      <c r="K930" s="26">
        <f t="shared" si="29"/>
        <v>0</v>
      </c>
    </row>
    <row r="931" spans="1:11" ht="48" hidden="1">
      <c r="A931" s="20">
        <v>4262</v>
      </c>
      <c r="B931" s="31" t="s">
        <v>24</v>
      </c>
      <c r="C931" s="91" t="s">
        <v>1388</v>
      </c>
      <c r="D931" s="33" t="s">
        <v>1389</v>
      </c>
      <c r="E931" s="90">
        <v>119810</v>
      </c>
      <c r="F931" s="21"/>
      <c r="G931" s="25">
        <f t="shared" si="28"/>
        <v>0</v>
      </c>
      <c r="H931" s="26"/>
      <c r="I931" s="26"/>
      <c r="J931" s="26"/>
      <c r="K931" s="26">
        <f t="shared" si="29"/>
        <v>0</v>
      </c>
    </row>
    <row r="932" spans="1:11" ht="48" hidden="1">
      <c r="A932" s="20">
        <v>4263</v>
      </c>
      <c r="B932" s="31" t="s">
        <v>24</v>
      </c>
      <c r="C932" s="91" t="s">
        <v>1390</v>
      </c>
      <c r="D932" s="33" t="s">
        <v>1391</v>
      </c>
      <c r="E932" s="90">
        <v>119810</v>
      </c>
      <c r="F932" s="21"/>
      <c r="G932" s="25">
        <f t="shared" si="28"/>
        <v>0</v>
      </c>
      <c r="H932" s="26"/>
      <c r="I932" s="26"/>
      <c r="J932" s="26"/>
      <c r="K932" s="26">
        <f t="shared" si="29"/>
        <v>0</v>
      </c>
    </row>
    <row r="933" spans="1:11" ht="48" hidden="1">
      <c r="A933" s="20">
        <v>4264</v>
      </c>
      <c r="B933" s="31" t="s">
        <v>24</v>
      </c>
      <c r="C933" s="91" t="s">
        <v>1392</v>
      </c>
      <c r="D933" s="92" t="s">
        <v>1393</v>
      </c>
      <c r="E933" s="90">
        <v>119810</v>
      </c>
      <c r="F933" s="21"/>
      <c r="G933" s="25">
        <f t="shared" si="28"/>
        <v>0</v>
      </c>
      <c r="H933" s="26"/>
      <c r="I933" s="26"/>
      <c r="J933" s="26"/>
      <c r="K933" s="26">
        <f t="shared" si="29"/>
        <v>0</v>
      </c>
    </row>
    <row r="934" spans="1:11" ht="48" hidden="1">
      <c r="A934" s="20">
        <v>4265</v>
      </c>
      <c r="B934" s="31"/>
      <c r="C934" s="37" t="s">
        <v>1394</v>
      </c>
      <c r="D934" s="33"/>
      <c r="E934" s="30"/>
      <c r="F934" s="21"/>
      <c r="G934" s="25">
        <f t="shared" si="28"/>
        <v>0</v>
      </c>
      <c r="H934" s="26"/>
      <c r="I934" s="26"/>
      <c r="J934" s="26"/>
      <c r="K934" s="26">
        <f t="shared" si="29"/>
        <v>0</v>
      </c>
    </row>
    <row r="935" spans="1:11" ht="24" hidden="1">
      <c r="A935" s="20">
        <v>4266</v>
      </c>
      <c r="B935" s="78" t="s">
        <v>207</v>
      </c>
      <c r="C935" s="57" t="s">
        <v>1395</v>
      </c>
      <c r="D935" s="57" t="s">
        <v>1395</v>
      </c>
      <c r="E935" s="30">
        <v>40058</v>
      </c>
      <c r="F935" s="21"/>
      <c r="G935" s="25">
        <f t="shared" si="28"/>
        <v>0</v>
      </c>
      <c r="H935" s="26"/>
      <c r="I935" s="26"/>
      <c r="J935" s="26"/>
      <c r="K935" s="26">
        <f t="shared" si="29"/>
        <v>0</v>
      </c>
    </row>
    <row r="936" spans="1:11" ht="24" hidden="1">
      <c r="A936" s="20">
        <v>4267</v>
      </c>
      <c r="B936" s="78" t="s">
        <v>207</v>
      </c>
      <c r="C936" s="57" t="s">
        <v>1396</v>
      </c>
      <c r="D936" s="57" t="s">
        <v>1396</v>
      </c>
      <c r="E936" s="30">
        <v>36636</v>
      </c>
      <c r="F936" s="21"/>
      <c r="G936" s="25">
        <f t="shared" si="28"/>
        <v>0</v>
      </c>
      <c r="H936" s="26"/>
      <c r="I936" s="26"/>
      <c r="J936" s="26"/>
      <c r="K936" s="26">
        <f t="shared" si="29"/>
        <v>0</v>
      </c>
    </row>
    <row r="937" spans="1:11" ht="36" hidden="1">
      <c r="A937" s="20">
        <v>4268</v>
      </c>
      <c r="B937" s="78" t="s">
        <v>207</v>
      </c>
      <c r="C937" s="57" t="s">
        <v>1397</v>
      </c>
      <c r="D937" s="57" t="s">
        <v>1398</v>
      </c>
      <c r="E937" s="30">
        <v>40058</v>
      </c>
      <c r="F937" s="21"/>
      <c r="G937" s="25">
        <f t="shared" si="28"/>
        <v>0</v>
      </c>
      <c r="H937" s="26"/>
      <c r="I937" s="26"/>
      <c r="J937" s="26"/>
      <c r="K937" s="26">
        <f t="shared" si="29"/>
        <v>0</v>
      </c>
    </row>
    <row r="938" spans="1:11" ht="24" hidden="1">
      <c r="A938" s="20">
        <v>4269</v>
      </c>
      <c r="B938" s="78" t="s">
        <v>1399</v>
      </c>
      <c r="C938" s="57" t="s">
        <v>1400</v>
      </c>
      <c r="D938" s="57" t="s">
        <v>1400</v>
      </c>
      <c r="E938" s="30">
        <v>41207</v>
      </c>
      <c r="F938" s="21"/>
      <c r="G938" s="25">
        <f t="shared" si="28"/>
        <v>0</v>
      </c>
      <c r="H938" s="26"/>
      <c r="I938" s="26"/>
      <c r="J938" s="26"/>
      <c r="K938" s="26">
        <f t="shared" si="29"/>
        <v>0</v>
      </c>
    </row>
    <row r="939" spans="1:11" ht="36" hidden="1">
      <c r="A939" s="20">
        <v>4270</v>
      </c>
      <c r="B939" s="78" t="s">
        <v>1399</v>
      </c>
      <c r="C939" s="57" t="s">
        <v>1401</v>
      </c>
      <c r="D939" s="57" t="s">
        <v>1401</v>
      </c>
      <c r="E939" s="30">
        <v>10306</v>
      </c>
      <c r="F939" s="21"/>
      <c r="G939" s="25">
        <f t="shared" si="28"/>
        <v>0</v>
      </c>
      <c r="H939" s="26"/>
      <c r="I939" s="26"/>
      <c r="J939" s="26"/>
      <c r="K939" s="26">
        <f t="shared" si="29"/>
        <v>0</v>
      </c>
    </row>
    <row r="940" spans="1:11" ht="24" hidden="1">
      <c r="A940" s="20">
        <v>4271</v>
      </c>
      <c r="B940" s="78" t="s">
        <v>207</v>
      </c>
      <c r="C940" s="57" t="s">
        <v>1402</v>
      </c>
      <c r="D940" s="57" t="s">
        <v>1403</v>
      </c>
      <c r="E940" s="30">
        <v>9169</v>
      </c>
      <c r="F940" s="21"/>
      <c r="G940" s="25">
        <f t="shared" si="28"/>
        <v>0</v>
      </c>
      <c r="H940" s="26"/>
      <c r="I940" s="26"/>
      <c r="J940" s="26"/>
      <c r="K940" s="26">
        <f t="shared" si="29"/>
        <v>0</v>
      </c>
    </row>
    <row r="941" spans="1:11" ht="48" hidden="1">
      <c r="A941" s="20">
        <v>4272</v>
      </c>
      <c r="B941" s="78" t="s">
        <v>1404</v>
      </c>
      <c r="C941" s="57" t="s">
        <v>1405</v>
      </c>
      <c r="D941" s="57" t="s">
        <v>4236</v>
      </c>
      <c r="E941" s="30"/>
      <c r="F941" s="21"/>
      <c r="G941" s="25">
        <f t="shared" si="28"/>
        <v>0</v>
      </c>
      <c r="H941" s="26"/>
      <c r="I941" s="26"/>
      <c r="J941" s="26"/>
      <c r="K941" s="26">
        <f t="shared" si="29"/>
        <v>0</v>
      </c>
    </row>
    <row r="942" spans="1:11" ht="48" hidden="1">
      <c r="A942" s="20">
        <v>4273</v>
      </c>
      <c r="B942" s="78" t="s">
        <v>1404</v>
      </c>
      <c r="C942" s="57" t="s">
        <v>1406</v>
      </c>
      <c r="D942" s="57" t="s">
        <v>1407</v>
      </c>
      <c r="E942" s="30">
        <v>645497</v>
      </c>
      <c r="F942" s="21"/>
      <c r="G942" s="25">
        <f t="shared" si="28"/>
        <v>0</v>
      </c>
      <c r="H942" s="26"/>
      <c r="I942" s="26"/>
      <c r="J942" s="26"/>
      <c r="K942" s="26">
        <f t="shared" si="29"/>
        <v>0</v>
      </c>
    </row>
    <row r="943" spans="1:11" ht="48" hidden="1">
      <c r="A943" s="20">
        <v>4274</v>
      </c>
      <c r="B943" s="78" t="s">
        <v>1404</v>
      </c>
      <c r="C943" s="57" t="s">
        <v>1408</v>
      </c>
      <c r="D943" s="57" t="s">
        <v>1409</v>
      </c>
      <c r="E943" s="30">
        <v>645497</v>
      </c>
      <c r="F943" s="21"/>
      <c r="G943" s="25">
        <f t="shared" si="28"/>
        <v>0</v>
      </c>
      <c r="H943" s="26"/>
      <c r="I943" s="26"/>
      <c r="J943" s="26"/>
      <c r="K943" s="26">
        <f t="shared" si="29"/>
        <v>0</v>
      </c>
    </row>
    <row r="944" spans="1:11" ht="36" hidden="1">
      <c r="A944" s="20">
        <v>4275</v>
      </c>
      <c r="B944" s="78" t="s">
        <v>1404</v>
      </c>
      <c r="C944" s="57" t="s">
        <v>1410</v>
      </c>
      <c r="D944" s="57" t="s">
        <v>1411</v>
      </c>
      <c r="E944" s="30">
        <v>645497</v>
      </c>
      <c r="F944" s="21"/>
      <c r="G944" s="25">
        <f t="shared" si="28"/>
        <v>0</v>
      </c>
      <c r="H944" s="26"/>
      <c r="I944" s="26"/>
      <c r="J944" s="26"/>
      <c r="K944" s="26">
        <f t="shared" si="29"/>
        <v>0</v>
      </c>
    </row>
    <row r="945" spans="1:11" ht="48" hidden="1">
      <c r="A945" s="20">
        <v>4276</v>
      </c>
      <c r="B945" s="78" t="s">
        <v>1404</v>
      </c>
      <c r="C945" s="57" t="s">
        <v>1412</v>
      </c>
      <c r="D945" s="57" t="s">
        <v>1413</v>
      </c>
      <c r="E945" s="30">
        <v>645497</v>
      </c>
      <c r="F945" s="21"/>
      <c r="G945" s="25">
        <f t="shared" si="28"/>
        <v>0</v>
      </c>
      <c r="H945" s="26"/>
      <c r="I945" s="26"/>
      <c r="J945" s="26"/>
      <c r="K945" s="26">
        <f t="shared" si="29"/>
        <v>0</v>
      </c>
    </row>
    <row r="946" spans="1:11" ht="24" hidden="1">
      <c r="A946" s="20">
        <v>4277</v>
      </c>
      <c r="B946" s="78" t="s">
        <v>1404</v>
      </c>
      <c r="C946" s="57" t="s">
        <v>1414</v>
      </c>
      <c r="D946" s="57" t="s">
        <v>1415</v>
      </c>
      <c r="E946" s="30">
        <v>392442</v>
      </c>
      <c r="F946" s="21"/>
      <c r="G946" s="25">
        <f t="shared" si="28"/>
        <v>0</v>
      </c>
      <c r="H946" s="26"/>
      <c r="I946" s="26"/>
      <c r="J946" s="26"/>
      <c r="K946" s="26">
        <f t="shared" si="29"/>
        <v>0</v>
      </c>
    </row>
    <row r="947" spans="1:11" ht="24" hidden="1">
      <c r="A947" s="20">
        <v>4278</v>
      </c>
      <c r="B947" s="78" t="s">
        <v>1404</v>
      </c>
      <c r="C947" s="57" t="s">
        <v>1416</v>
      </c>
      <c r="D947" s="57" t="s">
        <v>1417</v>
      </c>
      <c r="E947" s="30">
        <v>392442</v>
      </c>
      <c r="F947" s="21"/>
      <c r="G947" s="25">
        <f t="shared" si="28"/>
        <v>0</v>
      </c>
      <c r="H947" s="26"/>
      <c r="I947" s="26"/>
      <c r="J947" s="26"/>
      <c r="K947" s="26">
        <f t="shared" si="29"/>
        <v>0</v>
      </c>
    </row>
    <row r="948" spans="1:11" ht="36" hidden="1">
      <c r="A948" s="20">
        <v>4279</v>
      </c>
      <c r="B948" s="78" t="s">
        <v>1404</v>
      </c>
      <c r="C948" s="57" t="s">
        <v>1418</v>
      </c>
      <c r="D948" s="57" t="s">
        <v>1419</v>
      </c>
      <c r="E948" s="30">
        <v>221954</v>
      </c>
      <c r="F948" s="21"/>
      <c r="G948" s="25">
        <f t="shared" si="28"/>
        <v>0</v>
      </c>
      <c r="H948" s="26"/>
      <c r="I948" s="26"/>
      <c r="J948" s="26"/>
      <c r="K948" s="26">
        <f t="shared" si="29"/>
        <v>0</v>
      </c>
    </row>
    <row r="949" spans="1:11" ht="36" hidden="1">
      <c r="A949" s="20">
        <v>4280</v>
      </c>
      <c r="B949" s="78" t="s">
        <v>1404</v>
      </c>
      <c r="C949" s="57" t="s">
        <v>1420</v>
      </c>
      <c r="D949" s="57" t="s">
        <v>1421</v>
      </c>
      <c r="E949" s="30">
        <v>221954</v>
      </c>
      <c r="F949" s="21"/>
      <c r="G949" s="25">
        <f t="shared" si="28"/>
        <v>0</v>
      </c>
      <c r="H949" s="26"/>
      <c r="I949" s="26"/>
      <c r="J949" s="26"/>
      <c r="K949" s="26">
        <f t="shared" si="29"/>
        <v>0</v>
      </c>
    </row>
    <row r="950" spans="1:11" hidden="1">
      <c r="A950" s="20">
        <v>4281</v>
      </c>
      <c r="B950" s="78" t="s">
        <v>12</v>
      </c>
      <c r="C950" s="23" t="s">
        <v>1422</v>
      </c>
      <c r="D950" s="57"/>
      <c r="E950" s="30">
        <v>1598614</v>
      </c>
      <c r="F950" s="21"/>
      <c r="G950" s="25">
        <f t="shared" si="28"/>
        <v>0</v>
      </c>
      <c r="H950" s="26"/>
      <c r="I950" s="26"/>
      <c r="J950" s="26"/>
      <c r="K950" s="26">
        <f t="shared" si="29"/>
        <v>0</v>
      </c>
    </row>
    <row r="951" spans="1:11" hidden="1">
      <c r="A951" s="20">
        <v>4282</v>
      </c>
      <c r="B951" s="78" t="s">
        <v>12</v>
      </c>
      <c r="C951" s="23" t="s">
        <v>1423</v>
      </c>
      <c r="D951" s="57"/>
      <c r="E951" s="30">
        <v>1598614</v>
      </c>
      <c r="F951" s="21"/>
      <c r="G951" s="25">
        <f t="shared" si="28"/>
        <v>0</v>
      </c>
      <c r="H951" s="26"/>
      <c r="I951" s="26"/>
      <c r="J951" s="26"/>
      <c r="K951" s="26">
        <f t="shared" si="29"/>
        <v>0</v>
      </c>
    </row>
    <row r="952" spans="1:11" hidden="1">
      <c r="A952" s="20">
        <v>4283</v>
      </c>
      <c r="B952" s="78" t="s">
        <v>12</v>
      </c>
      <c r="C952" s="23" t="s">
        <v>1424</v>
      </c>
      <c r="D952" s="57"/>
      <c r="E952" s="30">
        <v>1598614</v>
      </c>
      <c r="F952" s="21"/>
      <c r="G952" s="25">
        <f t="shared" si="28"/>
        <v>0</v>
      </c>
      <c r="H952" s="26"/>
      <c r="I952" s="26"/>
      <c r="J952" s="26"/>
      <c r="K952" s="26">
        <f t="shared" si="29"/>
        <v>0</v>
      </c>
    </row>
    <row r="953" spans="1:11" ht="24" hidden="1">
      <c r="A953" s="20">
        <v>4284</v>
      </c>
      <c r="B953" s="78" t="s">
        <v>12</v>
      </c>
      <c r="C953" s="23" t="s">
        <v>1425</v>
      </c>
      <c r="D953" s="57"/>
      <c r="E953" s="30">
        <v>622187</v>
      </c>
      <c r="F953" s="21"/>
      <c r="G953" s="25">
        <f t="shared" si="28"/>
        <v>0</v>
      </c>
      <c r="H953" s="26"/>
      <c r="I953" s="26"/>
      <c r="J953" s="26"/>
      <c r="K953" s="26">
        <f t="shared" si="29"/>
        <v>0</v>
      </c>
    </row>
    <row r="954" spans="1:11" hidden="1">
      <c r="A954" s="20">
        <v>4285</v>
      </c>
      <c r="B954" s="78" t="s">
        <v>12</v>
      </c>
      <c r="C954" s="23" t="s">
        <v>1426</v>
      </c>
      <c r="D954" s="57"/>
      <c r="E954" s="30">
        <v>952892</v>
      </c>
      <c r="F954" s="21"/>
      <c r="G954" s="25">
        <f t="shared" si="28"/>
        <v>0</v>
      </c>
      <c r="H954" s="26"/>
      <c r="I954" s="26"/>
      <c r="J954" s="26"/>
      <c r="K954" s="26">
        <f t="shared" si="29"/>
        <v>0</v>
      </c>
    </row>
    <row r="955" spans="1:11" hidden="1">
      <c r="A955" s="20">
        <v>4286</v>
      </c>
      <c r="B955" s="78" t="s">
        <v>12</v>
      </c>
      <c r="C955" s="23" t="s">
        <v>1427</v>
      </c>
      <c r="D955" s="57"/>
      <c r="E955" s="30">
        <v>952892</v>
      </c>
      <c r="F955" s="21"/>
      <c r="G955" s="25">
        <f t="shared" si="28"/>
        <v>0</v>
      </c>
      <c r="H955" s="26"/>
      <c r="I955" s="26"/>
      <c r="J955" s="26"/>
      <c r="K955" s="26">
        <f t="shared" si="29"/>
        <v>0</v>
      </c>
    </row>
    <row r="956" spans="1:11" hidden="1">
      <c r="A956" s="20">
        <v>4287</v>
      </c>
      <c r="B956" s="78" t="s">
        <v>12</v>
      </c>
      <c r="C956" s="23" t="s">
        <v>1428</v>
      </c>
      <c r="D956" s="57"/>
      <c r="E956" s="30">
        <v>952892</v>
      </c>
      <c r="F956" s="21"/>
      <c r="G956" s="25">
        <f t="shared" si="28"/>
        <v>0</v>
      </c>
      <c r="H956" s="26"/>
      <c r="I956" s="26"/>
      <c r="J956" s="26"/>
      <c r="K956" s="26">
        <f t="shared" si="29"/>
        <v>0</v>
      </c>
    </row>
    <row r="957" spans="1:11" hidden="1">
      <c r="A957" s="20">
        <v>4288</v>
      </c>
      <c r="B957" s="78" t="s">
        <v>12</v>
      </c>
      <c r="C957" s="23" t="s">
        <v>1429</v>
      </c>
      <c r="D957" s="57"/>
      <c r="E957" s="30">
        <v>952892</v>
      </c>
      <c r="F957" s="21"/>
      <c r="G957" s="25">
        <f t="shared" si="28"/>
        <v>0</v>
      </c>
      <c r="H957" s="26"/>
      <c r="I957" s="26"/>
      <c r="J957" s="26"/>
      <c r="K957" s="26">
        <f t="shared" si="29"/>
        <v>0</v>
      </c>
    </row>
    <row r="958" spans="1:11" hidden="1">
      <c r="A958" s="20">
        <v>4289</v>
      </c>
      <c r="B958" s="78" t="s">
        <v>12</v>
      </c>
      <c r="C958" s="23" t="s">
        <v>1430</v>
      </c>
      <c r="D958" s="57"/>
      <c r="E958" s="30">
        <v>1384240</v>
      </c>
      <c r="F958" s="21"/>
      <c r="G958" s="25">
        <f t="shared" si="28"/>
        <v>0</v>
      </c>
      <c r="H958" s="26"/>
      <c r="I958" s="26"/>
      <c r="J958" s="26"/>
      <c r="K958" s="26">
        <f t="shared" si="29"/>
        <v>0</v>
      </c>
    </row>
    <row r="959" spans="1:11" hidden="1">
      <c r="A959" s="20">
        <v>4290</v>
      </c>
      <c r="B959" s="78" t="s">
        <v>12</v>
      </c>
      <c r="C959" s="23" t="s">
        <v>1431</v>
      </c>
      <c r="D959" s="57"/>
      <c r="E959" s="30">
        <v>1384240</v>
      </c>
      <c r="F959" s="21"/>
      <c r="G959" s="25">
        <f t="shared" si="28"/>
        <v>0</v>
      </c>
      <c r="H959" s="26"/>
      <c r="I959" s="26"/>
      <c r="J959" s="26"/>
      <c r="K959" s="26">
        <f t="shared" si="29"/>
        <v>0</v>
      </c>
    </row>
    <row r="960" spans="1:11" ht="36" hidden="1">
      <c r="A960" s="20">
        <v>4291</v>
      </c>
      <c r="B960" s="78" t="s">
        <v>17</v>
      </c>
      <c r="C960" s="57" t="s">
        <v>1432</v>
      </c>
      <c r="D960" s="57" t="s">
        <v>1433</v>
      </c>
      <c r="E960" s="30">
        <v>62211</v>
      </c>
      <c r="F960" s="21"/>
      <c r="G960" s="25">
        <f t="shared" si="28"/>
        <v>0</v>
      </c>
      <c r="H960" s="26"/>
      <c r="I960" s="26"/>
      <c r="J960" s="26"/>
      <c r="K960" s="26">
        <f t="shared" si="29"/>
        <v>0</v>
      </c>
    </row>
    <row r="961" spans="1:11" ht="48" hidden="1">
      <c r="A961" s="20">
        <v>4292</v>
      </c>
      <c r="B961" s="78" t="s">
        <v>24</v>
      </c>
      <c r="C961" s="57" t="s">
        <v>1434</v>
      </c>
      <c r="D961" s="57" t="s">
        <v>1435</v>
      </c>
      <c r="E961" s="30">
        <v>62193</v>
      </c>
      <c r="F961" s="21"/>
      <c r="G961" s="25">
        <f t="shared" si="28"/>
        <v>0</v>
      </c>
      <c r="H961" s="26"/>
      <c r="I961" s="26"/>
      <c r="J961" s="26"/>
      <c r="K961" s="26">
        <f t="shared" si="29"/>
        <v>0</v>
      </c>
    </row>
    <row r="962" spans="1:11" ht="60" hidden="1">
      <c r="A962" s="20">
        <v>4293</v>
      </c>
      <c r="B962" s="78" t="s">
        <v>24</v>
      </c>
      <c r="C962" s="57" t="s">
        <v>1436</v>
      </c>
      <c r="D962" s="57" t="s">
        <v>1437</v>
      </c>
      <c r="E962" s="30">
        <v>185470</v>
      </c>
      <c r="F962" s="21"/>
      <c r="G962" s="25">
        <f t="shared" si="28"/>
        <v>0</v>
      </c>
      <c r="H962" s="26"/>
      <c r="I962" s="26"/>
      <c r="J962" s="26"/>
      <c r="K962" s="26">
        <f t="shared" si="29"/>
        <v>0</v>
      </c>
    </row>
    <row r="963" spans="1:11" ht="60" hidden="1">
      <c r="A963" s="20">
        <v>4294</v>
      </c>
      <c r="B963" s="78" t="s">
        <v>1438</v>
      </c>
      <c r="C963" s="57" t="s">
        <v>1439</v>
      </c>
      <c r="D963" s="57" t="s">
        <v>1440</v>
      </c>
      <c r="E963" s="30">
        <v>185470</v>
      </c>
      <c r="F963" s="21"/>
      <c r="G963" s="25">
        <f t="shared" si="28"/>
        <v>0</v>
      </c>
      <c r="H963" s="26"/>
      <c r="I963" s="26"/>
      <c r="J963" s="26"/>
      <c r="K963" s="26">
        <f t="shared" si="29"/>
        <v>0</v>
      </c>
    </row>
    <row r="964" spans="1:11" ht="60" hidden="1">
      <c r="A964" s="20">
        <v>4295</v>
      </c>
      <c r="B964" s="78" t="s">
        <v>1438</v>
      </c>
      <c r="C964" s="57" t="s">
        <v>1441</v>
      </c>
      <c r="D964" s="57" t="s">
        <v>1442</v>
      </c>
      <c r="E964" s="30">
        <v>185470</v>
      </c>
      <c r="F964" s="21"/>
      <c r="G964" s="25">
        <f t="shared" si="28"/>
        <v>0</v>
      </c>
      <c r="H964" s="26"/>
      <c r="I964" s="26"/>
      <c r="J964" s="26"/>
      <c r="K964" s="26">
        <f t="shared" si="29"/>
        <v>0</v>
      </c>
    </row>
    <row r="965" spans="1:11" ht="60" hidden="1">
      <c r="A965" s="20">
        <v>4296</v>
      </c>
      <c r="B965" s="78" t="s">
        <v>1404</v>
      </c>
      <c r="C965" s="57" t="s">
        <v>1443</v>
      </c>
      <c r="D965" s="57" t="s">
        <v>1444</v>
      </c>
      <c r="E965" s="30">
        <v>185470</v>
      </c>
      <c r="F965" s="21"/>
      <c r="G965" s="25">
        <f t="shared" si="28"/>
        <v>0</v>
      </c>
      <c r="H965" s="26"/>
      <c r="I965" s="26"/>
      <c r="J965" s="26"/>
      <c r="K965" s="26">
        <f t="shared" si="29"/>
        <v>0</v>
      </c>
    </row>
    <row r="966" spans="1:11" ht="24" hidden="1">
      <c r="A966" s="20">
        <v>4297</v>
      </c>
      <c r="B966" s="78" t="s">
        <v>12</v>
      </c>
      <c r="C966" s="57" t="s">
        <v>1445</v>
      </c>
      <c r="D966" s="57" t="s">
        <v>1446</v>
      </c>
      <c r="E966" s="30">
        <v>85782</v>
      </c>
      <c r="F966" s="21"/>
      <c r="G966" s="25">
        <f t="shared" si="28"/>
        <v>0</v>
      </c>
      <c r="H966" s="26"/>
      <c r="I966" s="26"/>
      <c r="J966" s="26"/>
      <c r="K966" s="26">
        <f t="shared" si="29"/>
        <v>0</v>
      </c>
    </row>
    <row r="967" spans="1:11" ht="36" hidden="1">
      <c r="A967" s="20">
        <v>4298</v>
      </c>
      <c r="B967" s="78" t="s">
        <v>12</v>
      </c>
      <c r="C967" s="57" t="s">
        <v>1447</v>
      </c>
      <c r="D967" s="57" t="s">
        <v>1448</v>
      </c>
      <c r="E967" s="30">
        <v>85782</v>
      </c>
      <c r="F967" s="21"/>
      <c r="G967" s="25">
        <f t="shared" si="28"/>
        <v>0</v>
      </c>
      <c r="H967" s="26"/>
      <c r="I967" s="26"/>
      <c r="J967" s="26"/>
      <c r="K967" s="26">
        <f t="shared" si="29"/>
        <v>0</v>
      </c>
    </row>
    <row r="968" spans="1:11" ht="36" hidden="1">
      <c r="A968" s="20">
        <v>4299</v>
      </c>
      <c r="B968" s="78" t="s">
        <v>12</v>
      </c>
      <c r="C968" s="57" t="s">
        <v>1449</v>
      </c>
      <c r="D968" s="57" t="s">
        <v>1450</v>
      </c>
      <c r="E968" s="30">
        <v>85782</v>
      </c>
      <c r="F968" s="21"/>
      <c r="G968" s="25">
        <f t="shared" si="28"/>
        <v>0</v>
      </c>
      <c r="H968" s="26"/>
      <c r="I968" s="26"/>
      <c r="J968" s="26"/>
      <c r="K968" s="26">
        <f t="shared" si="29"/>
        <v>0</v>
      </c>
    </row>
    <row r="969" spans="1:11" ht="24" hidden="1">
      <c r="A969" s="20">
        <v>4300</v>
      </c>
      <c r="B969" s="78" t="s">
        <v>12</v>
      </c>
      <c r="C969" s="57" t="s">
        <v>1451</v>
      </c>
      <c r="D969" s="57" t="s">
        <v>1452</v>
      </c>
      <c r="E969" s="30">
        <v>67748</v>
      </c>
      <c r="F969" s="21"/>
      <c r="G969" s="25">
        <f t="shared" si="28"/>
        <v>0</v>
      </c>
      <c r="H969" s="26"/>
      <c r="I969" s="26"/>
      <c r="J969" s="26"/>
      <c r="K969" s="26">
        <f t="shared" si="29"/>
        <v>0</v>
      </c>
    </row>
    <row r="970" spans="1:11" ht="36" hidden="1">
      <c r="A970" s="20">
        <v>4301</v>
      </c>
      <c r="B970" s="78" t="s">
        <v>1453</v>
      </c>
      <c r="C970" s="57" t="s">
        <v>1454</v>
      </c>
      <c r="D970" s="57" t="s">
        <v>1454</v>
      </c>
      <c r="E970" s="30">
        <v>178598</v>
      </c>
      <c r="F970" s="21"/>
      <c r="G970" s="25">
        <f t="shared" si="28"/>
        <v>0</v>
      </c>
      <c r="H970" s="26"/>
      <c r="I970" s="26"/>
      <c r="J970" s="26"/>
      <c r="K970" s="26">
        <f t="shared" si="29"/>
        <v>0</v>
      </c>
    </row>
    <row r="971" spans="1:11" ht="36" hidden="1">
      <c r="A971" s="20">
        <v>4302</v>
      </c>
      <c r="B971" s="78" t="s">
        <v>1453</v>
      </c>
      <c r="C971" s="57" t="s">
        <v>1455</v>
      </c>
      <c r="D971" s="57" t="s">
        <v>1455</v>
      </c>
      <c r="E971" s="30">
        <v>178598</v>
      </c>
      <c r="F971" s="21"/>
      <c r="G971" s="25">
        <f t="shared" si="28"/>
        <v>0</v>
      </c>
      <c r="H971" s="26"/>
      <c r="I971" s="26"/>
      <c r="J971" s="26"/>
      <c r="K971" s="26">
        <f t="shared" si="29"/>
        <v>0</v>
      </c>
    </row>
    <row r="972" spans="1:11" ht="36" hidden="1">
      <c r="A972" s="20">
        <v>4303</v>
      </c>
      <c r="B972" s="78" t="s">
        <v>1399</v>
      </c>
      <c r="C972" s="57" t="s">
        <v>1456</v>
      </c>
      <c r="D972" s="57" t="s">
        <v>1457</v>
      </c>
      <c r="E972" s="30">
        <v>52203</v>
      </c>
      <c r="F972" s="21"/>
      <c r="G972" s="25">
        <f t="shared" si="28"/>
        <v>0</v>
      </c>
      <c r="H972" s="26"/>
      <c r="I972" s="26"/>
      <c r="J972" s="26"/>
      <c r="K972" s="26">
        <f t="shared" si="29"/>
        <v>0</v>
      </c>
    </row>
    <row r="973" spans="1:11" hidden="1">
      <c r="A973" s="20">
        <v>4304</v>
      </c>
      <c r="B973" s="78" t="s">
        <v>1399</v>
      </c>
      <c r="C973" s="57" t="s">
        <v>1458</v>
      </c>
      <c r="D973" s="57" t="s">
        <v>1458</v>
      </c>
      <c r="E973" s="30">
        <v>259527</v>
      </c>
      <c r="F973" s="21"/>
      <c r="G973" s="25">
        <f t="shared" si="28"/>
        <v>0</v>
      </c>
      <c r="H973" s="26"/>
      <c r="I973" s="26"/>
      <c r="J973" s="26"/>
      <c r="K973" s="26">
        <f t="shared" si="29"/>
        <v>0</v>
      </c>
    </row>
    <row r="974" spans="1:11" ht="36" hidden="1">
      <c r="A974" s="20">
        <v>4305</v>
      </c>
      <c r="B974" s="78" t="s">
        <v>24</v>
      </c>
      <c r="C974" s="57" t="s">
        <v>1459</v>
      </c>
      <c r="D974" s="57" t="s">
        <v>1460</v>
      </c>
      <c r="E974" s="30">
        <v>51995</v>
      </c>
      <c r="F974" s="21"/>
      <c r="G974" s="25">
        <f t="shared" si="28"/>
        <v>0</v>
      </c>
      <c r="H974" s="26"/>
      <c r="I974" s="26"/>
      <c r="J974" s="26"/>
      <c r="K974" s="26">
        <f t="shared" si="29"/>
        <v>0</v>
      </c>
    </row>
    <row r="975" spans="1:11" ht="36" hidden="1">
      <c r="A975" s="20">
        <v>4306</v>
      </c>
      <c r="B975" s="78" t="s">
        <v>24</v>
      </c>
      <c r="C975" s="57" t="s">
        <v>1461</v>
      </c>
      <c r="D975" s="57" t="s">
        <v>1320</v>
      </c>
      <c r="E975" s="30">
        <v>42500</v>
      </c>
      <c r="F975" s="21"/>
      <c r="G975" s="25">
        <f t="shared" si="28"/>
        <v>0</v>
      </c>
      <c r="H975" s="26"/>
      <c r="I975" s="26"/>
      <c r="J975" s="26"/>
      <c r="K975" s="26">
        <f t="shared" si="29"/>
        <v>0</v>
      </c>
    </row>
    <row r="976" spans="1:11" ht="36" hidden="1">
      <c r="A976" s="20">
        <v>4307</v>
      </c>
      <c r="B976" s="78" t="s">
        <v>24</v>
      </c>
      <c r="C976" s="57" t="s">
        <v>1462</v>
      </c>
      <c r="D976" s="57" t="s">
        <v>1320</v>
      </c>
      <c r="E976" s="30">
        <v>42500</v>
      </c>
      <c r="F976" s="21"/>
      <c r="G976" s="25">
        <f t="shared" ref="G976:G1039" si="30">E976*F976</f>
        <v>0</v>
      </c>
      <c r="H976" s="26"/>
      <c r="I976" s="26"/>
      <c r="J976" s="26"/>
      <c r="K976" s="26">
        <f t="shared" ref="K976:K1039" si="31">E976*J976</f>
        <v>0</v>
      </c>
    </row>
    <row r="977" spans="1:11" ht="24" hidden="1">
      <c r="A977" s="20">
        <v>4308</v>
      </c>
      <c r="B977" s="78" t="s">
        <v>24</v>
      </c>
      <c r="C977" s="57" t="s">
        <v>1463</v>
      </c>
      <c r="D977" s="57" t="s">
        <v>1320</v>
      </c>
      <c r="E977" s="30">
        <v>60098</v>
      </c>
      <c r="F977" s="21"/>
      <c r="G977" s="25">
        <f t="shared" si="30"/>
        <v>0</v>
      </c>
      <c r="H977" s="26"/>
      <c r="I977" s="26"/>
      <c r="J977" s="26"/>
      <c r="K977" s="26">
        <f t="shared" si="31"/>
        <v>0</v>
      </c>
    </row>
    <row r="978" spans="1:11" ht="132" hidden="1">
      <c r="A978" s="20">
        <v>4309</v>
      </c>
      <c r="B978" s="78" t="s">
        <v>24</v>
      </c>
      <c r="C978" s="57" t="s">
        <v>1464</v>
      </c>
      <c r="D978" s="57" t="s">
        <v>1465</v>
      </c>
      <c r="E978" s="30">
        <v>17000</v>
      </c>
      <c r="F978" s="21"/>
      <c r="G978" s="25">
        <f t="shared" si="30"/>
        <v>0</v>
      </c>
      <c r="H978" s="26"/>
      <c r="I978" s="26"/>
      <c r="J978" s="26"/>
      <c r="K978" s="26">
        <f t="shared" si="31"/>
        <v>0</v>
      </c>
    </row>
    <row r="979" spans="1:11" ht="132" hidden="1">
      <c r="A979" s="20">
        <v>4310</v>
      </c>
      <c r="B979" s="78" t="s">
        <v>24</v>
      </c>
      <c r="C979" s="57" t="s">
        <v>1466</v>
      </c>
      <c r="D979" s="57" t="s">
        <v>1465</v>
      </c>
      <c r="E979" s="30">
        <v>17000</v>
      </c>
      <c r="F979" s="21"/>
      <c r="G979" s="25">
        <f t="shared" si="30"/>
        <v>0</v>
      </c>
      <c r="H979" s="26"/>
      <c r="I979" s="26"/>
      <c r="J979" s="26"/>
      <c r="K979" s="26">
        <f t="shared" si="31"/>
        <v>0</v>
      </c>
    </row>
    <row r="980" spans="1:11" ht="108" hidden="1">
      <c r="A980" s="20">
        <v>4311</v>
      </c>
      <c r="B980" s="78" t="s">
        <v>24</v>
      </c>
      <c r="C980" s="93" t="s">
        <v>1467</v>
      </c>
      <c r="D980" s="57" t="s">
        <v>1468</v>
      </c>
      <c r="E980" s="30">
        <v>104995</v>
      </c>
      <c r="F980" s="21"/>
      <c r="G980" s="25">
        <f t="shared" si="30"/>
        <v>0</v>
      </c>
      <c r="H980" s="26"/>
      <c r="I980" s="26"/>
      <c r="J980" s="26"/>
      <c r="K980" s="26">
        <f t="shared" si="31"/>
        <v>0</v>
      </c>
    </row>
    <row r="981" spans="1:11" ht="36" hidden="1">
      <c r="A981" s="20">
        <v>4312</v>
      </c>
      <c r="B981" s="78" t="s">
        <v>24</v>
      </c>
      <c r="C981" s="93" t="s">
        <v>1469</v>
      </c>
      <c r="D981" s="57" t="s">
        <v>1470</v>
      </c>
      <c r="E981" s="30">
        <v>14000</v>
      </c>
      <c r="F981" s="21"/>
      <c r="G981" s="25">
        <f t="shared" si="30"/>
        <v>0</v>
      </c>
      <c r="H981" s="26"/>
      <c r="I981" s="26"/>
      <c r="J981" s="26"/>
      <c r="K981" s="26">
        <f t="shared" si="31"/>
        <v>0</v>
      </c>
    </row>
    <row r="982" spans="1:11" ht="36" hidden="1">
      <c r="A982" s="20">
        <v>4313</v>
      </c>
      <c r="B982" s="78" t="s">
        <v>24</v>
      </c>
      <c r="C982" s="93" t="s">
        <v>1469</v>
      </c>
      <c r="D982" s="57" t="s">
        <v>1471</v>
      </c>
      <c r="E982" s="30">
        <v>14500</v>
      </c>
      <c r="F982" s="21"/>
      <c r="G982" s="25">
        <f t="shared" si="30"/>
        <v>0</v>
      </c>
      <c r="H982" s="26"/>
      <c r="I982" s="26"/>
      <c r="J982" s="26"/>
      <c r="K982" s="26">
        <f t="shared" si="31"/>
        <v>0</v>
      </c>
    </row>
    <row r="983" spans="1:11" ht="36" hidden="1">
      <c r="A983" s="20">
        <v>4314</v>
      </c>
      <c r="B983" s="78" t="s">
        <v>24</v>
      </c>
      <c r="C983" s="93" t="s">
        <v>1472</v>
      </c>
      <c r="D983" s="57" t="s">
        <v>1473</v>
      </c>
      <c r="E983" s="30">
        <v>20000</v>
      </c>
      <c r="F983" s="21"/>
      <c r="G983" s="25">
        <f t="shared" si="30"/>
        <v>0</v>
      </c>
      <c r="H983" s="26"/>
      <c r="I983" s="26"/>
      <c r="J983" s="26"/>
      <c r="K983" s="26">
        <f t="shared" si="31"/>
        <v>0</v>
      </c>
    </row>
    <row r="984" spans="1:11" ht="48" hidden="1">
      <c r="A984" s="20">
        <v>4315</v>
      </c>
      <c r="B984" s="78" t="s">
        <v>24</v>
      </c>
      <c r="C984" s="57" t="s">
        <v>1474</v>
      </c>
      <c r="D984" s="57" t="s">
        <v>1475</v>
      </c>
      <c r="E984" s="30">
        <v>58898</v>
      </c>
      <c r="F984" s="21"/>
      <c r="G984" s="25">
        <f t="shared" si="30"/>
        <v>0</v>
      </c>
      <c r="H984" s="26"/>
      <c r="I984" s="26"/>
      <c r="J984" s="26"/>
      <c r="K984" s="26">
        <f t="shared" si="31"/>
        <v>0</v>
      </c>
    </row>
    <row r="985" spans="1:11" ht="60" hidden="1">
      <c r="A985" s="20">
        <v>4316</v>
      </c>
      <c r="B985" s="78" t="s">
        <v>207</v>
      </c>
      <c r="C985" s="57" t="s">
        <v>1476</v>
      </c>
      <c r="D985" s="48" t="s">
        <v>1477</v>
      </c>
      <c r="E985" s="30">
        <v>113261</v>
      </c>
      <c r="F985" s="21"/>
      <c r="G985" s="25">
        <f t="shared" si="30"/>
        <v>0</v>
      </c>
      <c r="H985" s="26"/>
      <c r="I985" s="26"/>
      <c r="J985" s="26"/>
      <c r="K985" s="26">
        <f t="shared" si="31"/>
        <v>0</v>
      </c>
    </row>
    <row r="986" spans="1:11" ht="48" hidden="1">
      <c r="A986" s="20">
        <v>4317</v>
      </c>
      <c r="B986" s="78"/>
      <c r="C986" s="60" t="s">
        <v>1478</v>
      </c>
      <c r="D986" s="48"/>
      <c r="E986" s="30"/>
      <c r="F986" s="21"/>
      <c r="G986" s="25">
        <f t="shared" si="30"/>
        <v>0</v>
      </c>
      <c r="H986" s="26"/>
      <c r="I986" s="26"/>
      <c r="J986" s="26"/>
      <c r="K986" s="26">
        <f t="shared" si="31"/>
        <v>0</v>
      </c>
    </row>
    <row r="987" spans="1:11" ht="24" hidden="1">
      <c r="A987" s="20">
        <v>4318</v>
      </c>
      <c r="B987" s="78"/>
      <c r="C987" s="70" t="s">
        <v>1479</v>
      </c>
      <c r="D987" s="48" t="s">
        <v>1480</v>
      </c>
      <c r="E987" s="94">
        <v>63000</v>
      </c>
      <c r="F987" s="21"/>
      <c r="G987" s="25">
        <f t="shared" si="30"/>
        <v>0</v>
      </c>
      <c r="H987" s="26"/>
      <c r="I987" s="26"/>
      <c r="J987" s="26"/>
      <c r="K987" s="26">
        <f t="shared" si="31"/>
        <v>0</v>
      </c>
    </row>
    <row r="988" spans="1:11" ht="24" hidden="1">
      <c r="A988" s="20">
        <v>4319</v>
      </c>
      <c r="B988" s="78"/>
      <c r="C988" s="70" t="s">
        <v>1481</v>
      </c>
      <c r="D988" s="48" t="s">
        <v>1482</v>
      </c>
      <c r="E988" s="94">
        <v>83000</v>
      </c>
      <c r="F988" s="21"/>
      <c r="G988" s="25">
        <f t="shared" si="30"/>
        <v>0</v>
      </c>
      <c r="H988" s="26"/>
      <c r="I988" s="26"/>
      <c r="J988" s="26"/>
      <c r="K988" s="26">
        <f t="shared" si="31"/>
        <v>0</v>
      </c>
    </row>
    <row r="989" spans="1:11" ht="24" hidden="1">
      <c r="A989" s="20">
        <v>4320</v>
      </c>
      <c r="B989" s="78"/>
      <c r="C989" s="70" t="s">
        <v>1481</v>
      </c>
      <c r="D989" s="48" t="s">
        <v>1483</v>
      </c>
      <c r="E989" s="94">
        <v>90000</v>
      </c>
      <c r="F989" s="21"/>
      <c r="G989" s="25">
        <f t="shared" si="30"/>
        <v>0</v>
      </c>
      <c r="H989" s="26"/>
      <c r="I989" s="26"/>
      <c r="J989" s="26"/>
      <c r="K989" s="26">
        <f t="shared" si="31"/>
        <v>0</v>
      </c>
    </row>
    <row r="990" spans="1:11" ht="48" hidden="1">
      <c r="A990" s="20">
        <v>4321</v>
      </c>
      <c r="B990" s="31"/>
      <c r="C990" s="28" t="s">
        <v>1484</v>
      </c>
      <c r="D990" s="33"/>
      <c r="E990" s="30"/>
      <c r="F990" s="21"/>
      <c r="G990" s="25">
        <f t="shared" si="30"/>
        <v>0</v>
      </c>
      <c r="H990" s="26"/>
      <c r="I990" s="26"/>
      <c r="J990" s="26"/>
      <c r="K990" s="26">
        <f t="shared" si="31"/>
        <v>0</v>
      </c>
    </row>
    <row r="991" spans="1:11" ht="48" hidden="1">
      <c r="A991" s="20">
        <v>4322</v>
      </c>
      <c r="B991" s="31" t="s">
        <v>1485</v>
      </c>
      <c r="C991" s="39" t="s">
        <v>1486</v>
      </c>
      <c r="D991" s="39" t="s">
        <v>1487</v>
      </c>
      <c r="E991" s="30">
        <v>79350</v>
      </c>
      <c r="F991" s="21"/>
      <c r="G991" s="25">
        <f t="shared" si="30"/>
        <v>0</v>
      </c>
      <c r="H991" s="26"/>
      <c r="I991" s="26"/>
      <c r="J991" s="26"/>
      <c r="K991" s="26">
        <f t="shared" si="31"/>
        <v>0</v>
      </c>
    </row>
    <row r="992" spans="1:11" ht="60" hidden="1">
      <c r="A992" s="20">
        <v>4323</v>
      </c>
      <c r="B992" s="31" t="s">
        <v>1485</v>
      </c>
      <c r="C992" s="39" t="s">
        <v>1488</v>
      </c>
      <c r="D992" s="39" t="s">
        <v>1489</v>
      </c>
      <c r="E992" s="30">
        <v>41660</v>
      </c>
      <c r="F992" s="21"/>
      <c r="G992" s="25">
        <f t="shared" si="30"/>
        <v>0</v>
      </c>
      <c r="H992" s="26"/>
      <c r="I992" s="26"/>
      <c r="J992" s="26"/>
      <c r="K992" s="26">
        <f t="shared" si="31"/>
        <v>0</v>
      </c>
    </row>
    <row r="993" spans="1:11" ht="36" hidden="1">
      <c r="A993" s="20">
        <v>4324</v>
      </c>
      <c r="B993" s="31" t="s">
        <v>1485</v>
      </c>
      <c r="C993" s="39" t="s">
        <v>1490</v>
      </c>
      <c r="D993" s="39" t="s">
        <v>1491</v>
      </c>
      <c r="E993" s="30">
        <v>161250</v>
      </c>
      <c r="F993" s="21"/>
      <c r="G993" s="25">
        <f t="shared" si="30"/>
        <v>0</v>
      </c>
      <c r="H993" s="26"/>
      <c r="I993" s="26"/>
      <c r="J993" s="26"/>
      <c r="K993" s="26">
        <f t="shared" si="31"/>
        <v>0</v>
      </c>
    </row>
    <row r="994" spans="1:11" ht="24" hidden="1">
      <c r="A994" s="20">
        <v>4325</v>
      </c>
      <c r="B994" s="31" t="s">
        <v>1399</v>
      </c>
      <c r="C994" s="39" t="s">
        <v>1492</v>
      </c>
      <c r="D994" s="39" t="s">
        <v>1493</v>
      </c>
      <c r="E994" s="30">
        <v>161250</v>
      </c>
      <c r="F994" s="21"/>
      <c r="G994" s="25">
        <f t="shared" si="30"/>
        <v>0</v>
      </c>
      <c r="H994" s="26"/>
      <c r="I994" s="26"/>
      <c r="J994" s="26"/>
      <c r="K994" s="26">
        <f t="shared" si="31"/>
        <v>0</v>
      </c>
    </row>
    <row r="995" spans="1:11" ht="24" hidden="1">
      <c r="A995" s="20">
        <v>4326</v>
      </c>
      <c r="B995" s="31" t="s">
        <v>1399</v>
      </c>
      <c r="C995" s="39" t="s">
        <v>1494</v>
      </c>
      <c r="D995" s="39" t="s">
        <v>1495</v>
      </c>
      <c r="E995" s="30">
        <v>178080</v>
      </c>
      <c r="F995" s="21"/>
      <c r="G995" s="25">
        <f t="shared" si="30"/>
        <v>0</v>
      </c>
      <c r="H995" s="26"/>
      <c r="I995" s="26"/>
      <c r="J995" s="26"/>
      <c r="K995" s="26">
        <f t="shared" si="31"/>
        <v>0</v>
      </c>
    </row>
    <row r="996" spans="1:11" ht="24" hidden="1">
      <c r="A996" s="20">
        <v>4327</v>
      </c>
      <c r="B996" s="31" t="s">
        <v>1399</v>
      </c>
      <c r="C996" s="39" t="s">
        <v>1496</v>
      </c>
      <c r="D996" s="39" t="s">
        <v>1497</v>
      </c>
      <c r="E996" s="30">
        <v>169340</v>
      </c>
      <c r="F996" s="21"/>
      <c r="G996" s="25">
        <f t="shared" si="30"/>
        <v>0</v>
      </c>
      <c r="H996" s="26"/>
      <c r="I996" s="26"/>
      <c r="J996" s="26"/>
      <c r="K996" s="26">
        <f t="shared" si="31"/>
        <v>0</v>
      </c>
    </row>
    <row r="997" spans="1:11" ht="24" hidden="1">
      <c r="A997" s="20">
        <v>4328</v>
      </c>
      <c r="B997" s="31" t="s">
        <v>1399</v>
      </c>
      <c r="C997" s="39" t="s">
        <v>1498</v>
      </c>
      <c r="D997" s="39" t="s">
        <v>1499</v>
      </c>
      <c r="E997" s="30">
        <v>186830</v>
      </c>
      <c r="F997" s="21"/>
      <c r="G997" s="25">
        <f t="shared" si="30"/>
        <v>0</v>
      </c>
      <c r="H997" s="26"/>
      <c r="I997" s="26"/>
      <c r="J997" s="26"/>
      <c r="K997" s="26">
        <f t="shared" si="31"/>
        <v>0</v>
      </c>
    </row>
    <row r="998" spans="1:11" ht="36" hidden="1">
      <c r="A998" s="20">
        <v>4329</v>
      </c>
      <c r="B998" s="31" t="s">
        <v>1399</v>
      </c>
      <c r="C998" s="39" t="s">
        <v>1500</v>
      </c>
      <c r="D998" s="39" t="s">
        <v>1501</v>
      </c>
      <c r="E998" s="30">
        <v>144750</v>
      </c>
      <c r="F998" s="21"/>
      <c r="G998" s="25">
        <f t="shared" si="30"/>
        <v>0</v>
      </c>
      <c r="H998" s="26"/>
      <c r="I998" s="26"/>
      <c r="J998" s="26"/>
      <c r="K998" s="26">
        <f t="shared" si="31"/>
        <v>0</v>
      </c>
    </row>
    <row r="999" spans="1:11" ht="24" hidden="1">
      <c r="A999" s="20">
        <v>4330</v>
      </c>
      <c r="B999" s="31" t="s">
        <v>1399</v>
      </c>
      <c r="C999" s="39" t="s">
        <v>1502</v>
      </c>
      <c r="D999" s="39" t="s">
        <v>1503</v>
      </c>
      <c r="E999" s="30">
        <v>23870</v>
      </c>
      <c r="F999" s="21"/>
      <c r="G999" s="25">
        <f t="shared" si="30"/>
        <v>0</v>
      </c>
      <c r="H999" s="26"/>
      <c r="I999" s="26"/>
      <c r="J999" s="26"/>
      <c r="K999" s="26">
        <f t="shared" si="31"/>
        <v>0</v>
      </c>
    </row>
    <row r="1000" spans="1:11" ht="36" hidden="1">
      <c r="A1000" s="20">
        <v>4331</v>
      </c>
      <c r="B1000" s="31" t="s">
        <v>1399</v>
      </c>
      <c r="C1000" s="39" t="s">
        <v>1504</v>
      </c>
      <c r="D1000" s="39" t="s">
        <v>1505</v>
      </c>
      <c r="E1000" s="30">
        <v>13020</v>
      </c>
      <c r="F1000" s="21"/>
      <c r="G1000" s="25">
        <f t="shared" si="30"/>
        <v>0</v>
      </c>
      <c r="H1000" s="26"/>
      <c r="I1000" s="26"/>
      <c r="J1000" s="26"/>
      <c r="K1000" s="26">
        <f t="shared" si="31"/>
        <v>0</v>
      </c>
    </row>
    <row r="1001" spans="1:11" ht="36" hidden="1">
      <c r="A1001" s="20">
        <v>4332</v>
      </c>
      <c r="B1001" s="31" t="s">
        <v>1399</v>
      </c>
      <c r="C1001" s="39" t="s">
        <v>1506</v>
      </c>
      <c r="D1001" s="39" t="s">
        <v>1507</v>
      </c>
      <c r="E1001" s="30">
        <v>169340</v>
      </c>
      <c r="F1001" s="21"/>
      <c r="G1001" s="25">
        <f t="shared" si="30"/>
        <v>0</v>
      </c>
      <c r="H1001" s="26"/>
      <c r="I1001" s="26"/>
      <c r="J1001" s="26"/>
      <c r="K1001" s="26">
        <f t="shared" si="31"/>
        <v>0</v>
      </c>
    </row>
    <row r="1002" spans="1:11" ht="24" hidden="1">
      <c r="A1002" s="20">
        <v>4333</v>
      </c>
      <c r="B1002" s="31" t="s">
        <v>1399</v>
      </c>
      <c r="C1002" s="39" t="s">
        <v>1508</v>
      </c>
      <c r="D1002" s="39" t="s">
        <v>1509</v>
      </c>
      <c r="E1002" s="30">
        <v>48840</v>
      </c>
      <c r="F1002" s="21"/>
      <c r="G1002" s="25">
        <f t="shared" si="30"/>
        <v>0</v>
      </c>
      <c r="H1002" s="26"/>
      <c r="I1002" s="26"/>
      <c r="J1002" s="26"/>
      <c r="K1002" s="26">
        <f t="shared" si="31"/>
        <v>0</v>
      </c>
    </row>
    <row r="1003" spans="1:11" ht="72" hidden="1">
      <c r="A1003" s="20">
        <v>4334</v>
      </c>
      <c r="B1003" s="31"/>
      <c r="C1003" s="37" t="s">
        <v>1510</v>
      </c>
      <c r="D1003" s="33"/>
      <c r="E1003" s="30"/>
      <c r="F1003" s="21"/>
      <c r="G1003" s="25">
        <f t="shared" si="30"/>
        <v>0</v>
      </c>
      <c r="H1003" s="26"/>
      <c r="I1003" s="26"/>
      <c r="J1003" s="26"/>
      <c r="K1003" s="26">
        <f t="shared" si="31"/>
        <v>0</v>
      </c>
    </row>
    <row r="1004" spans="1:11" ht="96" hidden="1">
      <c r="A1004" s="20">
        <v>4335</v>
      </c>
      <c r="B1004" s="31"/>
      <c r="C1004" s="38" t="s">
        <v>1511</v>
      </c>
      <c r="D1004" s="29" t="s">
        <v>1512</v>
      </c>
      <c r="E1004" s="30">
        <v>278090</v>
      </c>
      <c r="F1004" s="21"/>
      <c r="G1004" s="25">
        <f t="shared" si="30"/>
        <v>0</v>
      </c>
      <c r="H1004" s="26"/>
      <c r="I1004" s="26"/>
      <c r="J1004" s="26"/>
      <c r="K1004" s="26">
        <f t="shared" si="31"/>
        <v>0</v>
      </c>
    </row>
    <row r="1005" spans="1:11" ht="96" hidden="1">
      <c r="A1005" s="20">
        <v>4336</v>
      </c>
      <c r="B1005" s="31"/>
      <c r="C1005" s="38" t="s">
        <v>1513</v>
      </c>
      <c r="D1005" s="29" t="s">
        <v>1512</v>
      </c>
      <c r="E1005" s="30">
        <v>344750</v>
      </c>
      <c r="F1005" s="21"/>
      <c r="G1005" s="25">
        <f t="shared" si="30"/>
        <v>0</v>
      </c>
      <c r="H1005" s="26"/>
      <c r="I1005" s="26"/>
      <c r="J1005" s="26"/>
      <c r="K1005" s="26">
        <f t="shared" si="31"/>
        <v>0</v>
      </c>
    </row>
    <row r="1006" spans="1:11" ht="108" hidden="1">
      <c r="A1006" s="20">
        <v>4337</v>
      </c>
      <c r="B1006" s="31"/>
      <c r="C1006" s="38" t="s">
        <v>1514</v>
      </c>
      <c r="D1006" s="29" t="s">
        <v>1512</v>
      </c>
      <c r="E1006" s="30">
        <v>368890</v>
      </c>
      <c r="F1006" s="21"/>
      <c r="G1006" s="25">
        <f t="shared" si="30"/>
        <v>0</v>
      </c>
      <c r="H1006" s="26"/>
      <c r="I1006" s="26"/>
      <c r="J1006" s="26"/>
      <c r="K1006" s="26">
        <f t="shared" si="31"/>
        <v>0</v>
      </c>
    </row>
    <row r="1007" spans="1:11" ht="96" hidden="1">
      <c r="A1007" s="20">
        <v>4338</v>
      </c>
      <c r="B1007" s="31"/>
      <c r="C1007" s="39" t="s">
        <v>1515</v>
      </c>
      <c r="D1007" s="29" t="s">
        <v>1512</v>
      </c>
      <c r="E1007" s="30">
        <v>276930</v>
      </c>
      <c r="F1007" s="21"/>
      <c r="G1007" s="25">
        <f t="shared" si="30"/>
        <v>0</v>
      </c>
      <c r="H1007" s="26"/>
      <c r="I1007" s="26"/>
      <c r="J1007" s="26"/>
      <c r="K1007" s="26">
        <f t="shared" si="31"/>
        <v>0</v>
      </c>
    </row>
    <row r="1008" spans="1:11" ht="96" hidden="1">
      <c r="A1008" s="20">
        <v>4339</v>
      </c>
      <c r="B1008" s="31"/>
      <c r="C1008" s="38" t="s">
        <v>1516</v>
      </c>
      <c r="D1008" s="33" t="s">
        <v>1512</v>
      </c>
      <c r="E1008" s="30">
        <v>396480</v>
      </c>
      <c r="F1008" s="21"/>
      <c r="G1008" s="25">
        <f t="shared" si="30"/>
        <v>0</v>
      </c>
      <c r="H1008" s="26"/>
      <c r="I1008" s="26"/>
      <c r="J1008" s="26"/>
      <c r="K1008" s="26">
        <f t="shared" si="31"/>
        <v>0</v>
      </c>
    </row>
    <row r="1009" spans="1:11" ht="84" hidden="1">
      <c r="A1009" s="20">
        <v>4340</v>
      </c>
      <c r="B1009" s="31"/>
      <c r="C1009" s="38" t="s">
        <v>1517</v>
      </c>
      <c r="D1009" s="38" t="s">
        <v>1518</v>
      </c>
      <c r="E1009" s="30">
        <v>298830</v>
      </c>
      <c r="F1009" s="21"/>
      <c r="G1009" s="25">
        <f t="shared" si="30"/>
        <v>0</v>
      </c>
      <c r="H1009" s="26"/>
      <c r="I1009" s="26"/>
      <c r="J1009" s="26"/>
      <c r="K1009" s="26">
        <f t="shared" si="31"/>
        <v>0</v>
      </c>
    </row>
    <row r="1010" spans="1:11" ht="96" hidden="1">
      <c r="A1010" s="20">
        <v>4341</v>
      </c>
      <c r="B1010" s="31"/>
      <c r="C1010" s="38" t="s">
        <v>1519</v>
      </c>
      <c r="D1010" s="38" t="s">
        <v>1518</v>
      </c>
      <c r="E1010" s="30">
        <v>383100</v>
      </c>
      <c r="F1010" s="21"/>
      <c r="G1010" s="25">
        <f t="shared" si="30"/>
        <v>0</v>
      </c>
      <c r="H1010" s="26"/>
      <c r="I1010" s="26"/>
      <c r="J1010" s="26"/>
      <c r="K1010" s="26">
        <f t="shared" si="31"/>
        <v>0</v>
      </c>
    </row>
    <row r="1011" spans="1:11" ht="108" hidden="1">
      <c r="A1011" s="20">
        <v>4342</v>
      </c>
      <c r="B1011" s="31"/>
      <c r="C1011" s="39" t="s">
        <v>1520</v>
      </c>
      <c r="D1011" s="33" t="s">
        <v>1518</v>
      </c>
      <c r="E1011" s="30">
        <v>517210</v>
      </c>
      <c r="F1011" s="21"/>
      <c r="G1011" s="25">
        <f t="shared" si="30"/>
        <v>0</v>
      </c>
      <c r="H1011" s="26"/>
      <c r="I1011" s="26"/>
      <c r="J1011" s="26"/>
      <c r="K1011" s="26">
        <f t="shared" si="31"/>
        <v>0</v>
      </c>
    </row>
    <row r="1012" spans="1:11" ht="84" hidden="1">
      <c r="A1012" s="20">
        <v>4343</v>
      </c>
      <c r="B1012" s="31"/>
      <c r="C1012" s="38" t="s">
        <v>1521</v>
      </c>
      <c r="D1012" s="33" t="s">
        <v>1522</v>
      </c>
      <c r="E1012" s="30">
        <v>350070</v>
      </c>
      <c r="F1012" s="21"/>
      <c r="G1012" s="25">
        <f t="shared" si="30"/>
        <v>0</v>
      </c>
      <c r="H1012" s="26"/>
      <c r="I1012" s="26"/>
      <c r="J1012" s="26"/>
      <c r="K1012" s="26">
        <f t="shared" si="31"/>
        <v>0</v>
      </c>
    </row>
    <row r="1013" spans="1:11" ht="96" hidden="1">
      <c r="A1013" s="20">
        <v>4344</v>
      </c>
      <c r="B1013" s="31"/>
      <c r="C1013" s="38" t="s">
        <v>1523</v>
      </c>
      <c r="D1013" s="38" t="s">
        <v>1522</v>
      </c>
      <c r="E1013" s="30">
        <v>448840</v>
      </c>
      <c r="F1013" s="21"/>
      <c r="G1013" s="25">
        <f t="shared" si="30"/>
        <v>0</v>
      </c>
      <c r="H1013" s="26"/>
      <c r="I1013" s="26"/>
      <c r="J1013" s="26"/>
      <c r="K1013" s="26">
        <f t="shared" si="31"/>
        <v>0</v>
      </c>
    </row>
    <row r="1014" spans="1:11" ht="108" hidden="1">
      <c r="A1014" s="20">
        <v>4345</v>
      </c>
      <c r="B1014" s="31"/>
      <c r="C1014" s="38" t="s">
        <v>1524</v>
      </c>
      <c r="D1014" s="38" t="s">
        <v>1522</v>
      </c>
      <c r="E1014" s="30">
        <v>605870</v>
      </c>
      <c r="F1014" s="21"/>
      <c r="G1014" s="25">
        <f t="shared" si="30"/>
        <v>0</v>
      </c>
      <c r="H1014" s="26"/>
      <c r="I1014" s="26"/>
      <c r="J1014" s="26"/>
      <c r="K1014" s="26">
        <f t="shared" si="31"/>
        <v>0</v>
      </c>
    </row>
    <row r="1015" spans="1:11" ht="36" hidden="1">
      <c r="A1015" s="20">
        <v>4346</v>
      </c>
      <c r="B1015" s="31"/>
      <c r="C1015" s="39" t="s">
        <v>1525</v>
      </c>
      <c r="D1015" s="52" t="s">
        <v>1526</v>
      </c>
      <c r="E1015" s="30">
        <v>83460</v>
      </c>
      <c r="F1015" s="21"/>
      <c r="G1015" s="25">
        <f t="shared" si="30"/>
        <v>0</v>
      </c>
      <c r="H1015" s="26"/>
      <c r="I1015" s="26"/>
      <c r="J1015" s="26"/>
      <c r="K1015" s="26">
        <f t="shared" si="31"/>
        <v>0</v>
      </c>
    </row>
    <row r="1016" spans="1:11" ht="72" hidden="1">
      <c r="A1016" s="20">
        <v>4347</v>
      </c>
      <c r="B1016" s="31"/>
      <c r="C1016" s="38" t="s">
        <v>1527</v>
      </c>
      <c r="D1016" s="52" t="s">
        <v>1528</v>
      </c>
      <c r="E1016" s="30">
        <v>83460</v>
      </c>
      <c r="F1016" s="21"/>
      <c r="G1016" s="25">
        <f t="shared" si="30"/>
        <v>0</v>
      </c>
      <c r="H1016" s="26"/>
      <c r="I1016" s="26"/>
      <c r="J1016" s="26"/>
      <c r="K1016" s="26">
        <f t="shared" si="31"/>
        <v>0</v>
      </c>
    </row>
    <row r="1017" spans="1:11" ht="72" hidden="1">
      <c r="A1017" s="20">
        <v>4348</v>
      </c>
      <c r="B1017" s="31"/>
      <c r="C1017" s="38" t="s">
        <v>1529</v>
      </c>
      <c r="D1017" s="38" t="s">
        <v>1530</v>
      </c>
      <c r="E1017" s="30">
        <v>83460</v>
      </c>
      <c r="F1017" s="21"/>
      <c r="G1017" s="25">
        <f t="shared" si="30"/>
        <v>0</v>
      </c>
      <c r="H1017" s="26"/>
      <c r="I1017" s="26"/>
      <c r="J1017" s="26"/>
      <c r="K1017" s="26">
        <f t="shared" si="31"/>
        <v>0</v>
      </c>
    </row>
    <row r="1018" spans="1:11" ht="36" hidden="1">
      <c r="A1018" s="20">
        <v>4349</v>
      </c>
      <c r="B1018" s="31"/>
      <c r="C1018" s="38" t="s">
        <v>1531</v>
      </c>
      <c r="D1018" s="38" t="s">
        <v>1532</v>
      </c>
      <c r="E1018" s="30">
        <v>83460</v>
      </c>
      <c r="F1018" s="21"/>
      <c r="G1018" s="25">
        <f t="shared" si="30"/>
        <v>0</v>
      </c>
      <c r="H1018" s="26"/>
      <c r="I1018" s="26"/>
      <c r="J1018" s="26"/>
      <c r="K1018" s="26">
        <f t="shared" si="31"/>
        <v>0</v>
      </c>
    </row>
    <row r="1019" spans="1:11" ht="36" hidden="1">
      <c r="A1019" s="20">
        <v>4350</v>
      </c>
      <c r="B1019" s="31"/>
      <c r="C1019" s="39" t="s">
        <v>1533</v>
      </c>
      <c r="D1019" s="52" t="s">
        <v>1534</v>
      </c>
      <c r="E1019" s="30">
        <v>83460</v>
      </c>
      <c r="F1019" s="21"/>
      <c r="G1019" s="25">
        <f t="shared" si="30"/>
        <v>0</v>
      </c>
      <c r="H1019" s="26"/>
      <c r="I1019" s="26"/>
      <c r="J1019" s="26"/>
      <c r="K1019" s="26">
        <f t="shared" si="31"/>
        <v>0</v>
      </c>
    </row>
    <row r="1020" spans="1:11" ht="48" hidden="1">
      <c r="A1020" s="20">
        <v>4351</v>
      </c>
      <c r="B1020" s="31"/>
      <c r="C1020" s="38" t="s">
        <v>1535</v>
      </c>
      <c r="D1020" s="52"/>
      <c r="E1020" s="30">
        <v>24330</v>
      </c>
      <c r="F1020" s="21"/>
      <c r="G1020" s="25">
        <f t="shared" si="30"/>
        <v>0</v>
      </c>
      <c r="H1020" s="26"/>
      <c r="I1020" s="26"/>
      <c r="J1020" s="26"/>
      <c r="K1020" s="26">
        <f t="shared" si="31"/>
        <v>0</v>
      </c>
    </row>
    <row r="1021" spans="1:11" ht="60" hidden="1">
      <c r="A1021" s="20">
        <v>4352</v>
      </c>
      <c r="B1021" s="31"/>
      <c r="C1021" s="38" t="s">
        <v>1536</v>
      </c>
      <c r="D1021" s="38"/>
      <c r="E1021" s="30">
        <v>19430</v>
      </c>
      <c r="F1021" s="21"/>
      <c r="G1021" s="25">
        <f t="shared" si="30"/>
        <v>0</v>
      </c>
      <c r="H1021" s="26"/>
      <c r="I1021" s="26"/>
      <c r="J1021" s="26"/>
      <c r="K1021" s="26">
        <f t="shared" si="31"/>
        <v>0</v>
      </c>
    </row>
    <row r="1022" spans="1:11" ht="84" hidden="1">
      <c r="A1022" s="20">
        <v>4353</v>
      </c>
      <c r="B1022" s="31"/>
      <c r="C1022" s="38" t="s">
        <v>1537</v>
      </c>
      <c r="D1022" s="38" t="s">
        <v>1538</v>
      </c>
      <c r="E1022" s="30">
        <v>38100</v>
      </c>
      <c r="F1022" s="21"/>
      <c r="G1022" s="25">
        <f t="shared" si="30"/>
        <v>0</v>
      </c>
      <c r="H1022" s="26"/>
      <c r="I1022" s="26"/>
      <c r="J1022" s="26"/>
      <c r="K1022" s="26">
        <f t="shared" si="31"/>
        <v>0</v>
      </c>
    </row>
    <row r="1023" spans="1:11" ht="36" hidden="1">
      <c r="A1023" s="20">
        <v>4354</v>
      </c>
      <c r="B1023" s="78" t="s">
        <v>24</v>
      </c>
      <c r="C1023" s="57" t="s">
        <v>1459</v>
      </c>
      <c r="D1023" s="57" t="s">
        <v>1460</v>
      </c>
      <c r="E1023" s="30">
        <v>59790</v>
      </c>
      <c r="F1023" s="21"/>
      <c r="G1023" s="25">
        <f t="shared" si="30"/>
        <v>0</v>
      </c>
      <c r="H1023" s="26"/>
      <c r="I1023" s="26"/>
      <c r="J1023" s="26"/>
      <c r="K1023" s="26">
        <f t="shared" si="31"/>
        <v>0</v>
      </c>
    </row>
    <row r="1024" spans="1:11" ht="36" hidden="1">
      <c r="A1024" s="20">
        <v>4355</v>
      </c>
      <c r="B1024" s="78" t="s">
        <v>24</v>
      </c>
      <c r="C1024" s="57" t="s">
        <v>1461</v>
      </c>
      <c r="D1024" s="57" t="s">
        <v>1320</v>
      </c>
      <c r="E1024" s="30">
        <v>48870</v>
      </c>
      <c r="F1024" s="21"/>
      <c r="G1024" s="25">
        <f t="shared" si="30"/>
        <v>0</v>
      </c>
      <c r="H1024" s="26"/>
      <c r="I1024" s="26"/>
      <c r="J1024" s="26"/>
      <c r="K1024" s="26">
        <f t="shared" si="31"/>
        <v>0</v>
      </c>
    </row>
    <row r="1025" spans="1:11" ht="36" hidden="1">
      <c r="A1025" s="20">
        <v>4356</v>
      </c>
      <c r="B1025" s="78" t="s">
        <v>24</v>
      </c>
      <c r="C1025" s="57" t="s">
        <v>1462</v>
      </c>
      <c r="D1025" s="57" t="s">
        <v>1320</v>
      </c>
      <c r="E1025" s="30">
        <v>48870</v>
      </c>
      <c r="F1025" s="21"/>
      <c r="G1025" s="25">
        <f t="shared" si="30"/>
        <v>0</v>
      </c>
      <c r="H1025" s="26"/>
      <c r="I1025" s="26"/>
      <c r="J1025" s="26"/>
      <c r="K1025" s="26">
        <f t="shared" si="31"/>
        <v>0</v>
      </c>
    </row>
    <row r="1026" spans="1:11" ht="24" hidden="1">
      <c r="A1026" s="20">
        <v>4357</v>
      </c>
      <c r="B1026" s="78" t="s">
        <v>24</v>
      </c>
      <c r="C1026" s="57" t="s">
        <v>1463</v>
      </c>
      <c r="D1026" s="57" t="s">
        <v>1320</v>
      </c>
      <c r="E1026" s="30">
        <v>37370</v>
      </c>
      <c r="F1026" s="21"/>
      <c r="G1026" s="25">
        <f t="shared" si="30"/>
        <v>0</v>
      </c>
      <c r="H1026" s="26"/>
      <c r="I1026" s="26"/>
      <c r="J1026" s="26"/>
      <c r="K1026" s="26">
        <f t="shared" si="31"/>
        <v>0</v>
      </c>
    </row>
    <row r="1027" spans="1:11" ht="72" hidden="1">
      <c r="A1027" s="20">
        <v>4358</v>
      </c>
      <c r="B1027" s="78" t="s">
        <v>24</v>
      </c>
      <c r="C1027" s="57" t="s">
        <v>1539</v>
      </c>
      <c r="D1027" s="57" t="s">
        <v>1540</v>
      </c>
      <c r="E1027" s="30">
        <v>19550</v>
      </c>
      <c r="F1027" s="21"/>
      <c r="G1027" s="25">
        <f t="shared" si="30"/>
        <v>0</v>
      </c>
      <c r="H1027" s="26"/>
      <c r="I1027" s="26"/>
      <c r="J1027" s="26"/>
      <c r="K1027" s="26">
        <f t="shared" si="31"/>
        <v>0</v>
      </c>
    </row>
    <row r="1028" spans="1:11" ht="72" hidden="1">
      <c r="A1028" s="20">
        <v>4359</v>
      </c>
      <c r="B1028" s="78" t="s">
        <v>24</v>
      </c>
      <c r="C1028" s="57" t="s">
        <v>1541</v>
      </c>
      <c r="D1028" s="57" t="s">
        <v>1542</v>
      </c>
      <c r="E1028" s="30">
        <v>19550</v>
      </c>
      <c r="F1028" s="21"/>
      <c r="G1028" s="25">
        <f t="shared" si="30"/>
        <v>0</v>
      </c>
      <c r="H1028" s="26"/>
      <c r="I1028" s="26"/>
      <c r="J1028" s="26"/>
      <c r="K1028" s="26">
        <f t="shared" si="31"/>
        <v>0</v>
      </c>
    </row>
    <row r="1029" spans="1:11" ht="108" hidden="1">
      <c r="A1029" s="20">
        <v>4360</v>
      </c>
      <c r="B1029" s="78" t="s">
        <v>24</v>
      </c>
      <c r="C1029" s="93" t="s">
        <v>1467</v>
      </c>
      <c r="D1029" s="57" t="s">
        <v>1468</v>
      </c>
      <c r="E1029" s="30">
        <v>120740</v>
      </c>
      <c r="F1029" s="21"/>
      <c r="G1029" s="25">
        <f t="shared" si="30"/>
        <v>0</v>
      </c>
      <c r="H1029" s="26"/>
      <c r="I1029" s="26"/>
      <c r="J1029" s="26"/>
      <c r="K1029" s="26">
        <f t="shared" si="31"/>
        <v>0</v>
      </c>
    </row>
    <row r="1030" spans="1:11" ht="36" hidden="1">
      <c r="A1030" s="20">
        <v>4361</v>
      </c>
      <c r="B1030" s="78" t="s">
        <v>24</v>
      </c>
      <c r="C1030" s="93" t="s">
        <v>1469</v>
      </c>
      <c r="D1030" s="57" t="s">
        <v>1470</v>
      </c>
      <c r="E1030" s="30">
        <v>16100</v>
      </c>
      <c r="F1030" s="21"/>
      <c r="G1030" s="25">
        <f t="shared" si="30"/>
        <v>0</v>
      </c>
      <c r="H1030" s="26"/>
      <c r="I1030" s="26"/>
      <c r="J1030" s="26"/>
      <c r="K1030" s="26">
        <f t="shared" si="31"/>
        <v>0</v>
      </c>
    </row>
    <row r="1031" spans="1:11" ht="36" hidden="1">
      <c r="A1031" s="20">
        <v>4362</v>
      </c>
      <c r="B1031" s="78" t="s">
        <v>24</v>
      </c>
      <c r="C1031" s="93" t="s">
        <v>1469</v>
      </c>
      <c r="D1031" s="57" t="s">
        <v>1471</v>
      </c>
      <c r="E1031" s="30">
        <v>16660</v>
      </c>
      <c r="F1031" s="21"/>
      <c r="G1031" s="25">
        <f t="shared" si="30"/>
        <v>0</v>
      </c>
      <c r="H1031" s="26"/>
      <c r="I1031" s="26"/>
      <c r="J1031" s="26"/>
      <c r="K1031" s="26">
        <f t="shared" si="31"/>
        <v>0</v>
      </c>
    </row>
    <row r="1032" spans="1:11" ht="36" hidden="1">
      <c r="A1032" s="20">
        <v>4363</v>
      </c>
      <c r="B1032" s="78" t="s">
        <v>24</v>
      </c>
      <c r="C1032" s="93" t="s">
        <v>1472</v>
      </c>
      <c r="D1032" s="57" t="s">
        <v>1473</v>
      </c>
      <c r="E1032" s="30">
        <v>23000</v>
      </c>
      <c r="F1032" s="21"/>
      <c r="G1032" s="25">
        <f t="shared" si="30"/>
        <v>0</v>
      </c>
      <c r="H1032" s="26"/>
      <c r="I1032" s="26"/>
      <c r="J1032" s="26"/>
      <c r="K1032" s="26">
        <f t="shared" si="31"/>
        <v>0</v>
      </c>
    </row>
    <row r="1033" spans="1:11" ht="96" hidden="1">
      <c r="A1033" s="20">
        <v>4364</v>
      </c>
      <c r="B1033" s="78"/>
      <c r="C1033" s="62" t="s">
        <v>1543</v>
      </c>
      <c r="D1033" s="57"/>
      <c r="E1033" s="30"/>
      <c r="F1033" s="21"/>
      <c r="G1033" s="25">
        <f t="shared" si="30"/>
        <v>0</v>
      </c>
      <c r="H1033" s="26"/>
      <c r="I1033" s="26"/>
      <c r="J1033" s="26"/>
      <c r="K1033" s="26">
        <f t="shared" si="31"/>
        <v>0</v>
      </c>
    </row>
    <row r="1034" spans="1:11" ht="132" hidden="1">
      <c r="A1034" s="20">
        <v>4365</v>
      </c>
      <c r="B1034" s="78" t="s">
        <v>24</v>
      </c>
      <c r="C1034" s="70" t="s">
        <v>1544</v>
      </c>
      <c r="D1034" s="70" t="s">
        <v>1545</v>
      </c>
      <c r="E1034" s="71">
        <v>412608</v>
      </c>
      <c r="F1034" s="21"/>
      <c r="G1034" s="25">
        <f t="shared" si="30"/>
        <v>0</v>
      </c>
      <c r="H1034" s="26"/>
      <c r="I1034" s="26"/>
      <c r="J1034" s="26"/>
      <c r="K1034" s="26">
        <f t="shared" si="31"/>
        <v>0</v>
      </c>
    </row>
    <row r="1035" spans="1:11" ht="132" hidden="1">
      <c r="A1035" s="20">
        <v>4366</v>
      </c>
      <c r="B1035" s="78" t="s">
        <v>24</v>
      </c>
      <c r="C1035" s="70" t="s">
        <v>1546</v>
      </c>
      <c r="D1035" s="70" t="s">
        <v>1547</v>
      </c>
      <c r="E1035" s="71">
        <v>503410</v>
      </c>
      <c r="F1035" s="21"/>
      <c r="G1035" s="25">
        <f t="shared" si="30"/>
        <v>0</v>
      </c>
      <c r="H1035" s="26"/>
      <c r="I1035" s="26"/>
      <c r="J1035" s="26"/>
      <c r="K1035" s="26">
        <f t="shared" si="31"/>
        <v>0</v>
      </c>
    </row>
    <row r="1036" spans="1:11" ht="132" hidden="1">
      <c r="A1036" s="20">
        <v>4367</v>
      </c>
      <c r="B1036" s="78" t="s">
        <v>24</v>
      </c>
      <c r="C1036" s="70" t="s">
        <v>1548</v>
      </c>
      <c r="D1036" s="70" t="s">
        <v>1549</v>
      </c>
      <c r="E1036" s="71">
        <v>566183</v>
      </c>
      <c r="F1036" s="21"/>
      <c r="G1036" s="25">
        <f t="shared" si="30"/>
        <v>0</v>
      </c>
      <c r="H1036" s="26"/>
      <c r="I1036" s="26"/>
      <c r="J1036" s="26"/>
      <c r="K1036" s="26">
        <f t="shared" si="31"/>
        <v>0</v>
      </c>
    </row>
    <row r="1037" spans="1:11" ht="132" hidden="1">
      <c r="A1037" s="20">
        <v>4368</v>
      </c>
      <c r="B1037" s="78" t="s">
        <v>24</v>
      </c>
      <c r="C1037" s="70" t="s">
        <v>1550</v>
      </c>
      <c r="D1037" s="70" t="s">
        <v>1551</v>
      </c>
      <c r="E1037" s="71">
        <v>652408</v>
      </c>
      <c r="F1037" s="21"/>
      <c r="G1037" s="25">
        <f t="shared" si="30"/>
        <v>0</v>
      </c>
      <c r="H1037" s="26"/>
      <c r="I1037" s="26"/>
      <c r="J1037" s="26"/>
      <c r="K1037" s="26">
        <f t="shared" si="31"/>
        <v>0</v>
      </c>
    </row>
    <row r="1038" spans="1:11" ht="132" hidden="1">
      <c r="A1038" s="20">
        <v>4369</v>
      </c>
      <c r="B1038" s="78" t="s">
        <v>24</v>
      </c>
      <c r="C1038" s="70" t="s">
        <v>1552</v>
      </c>
      <c r="D1038" s="70" t="s">
        <v>1553</v>
      </c>
      <c r="E1038" s="71">
        <v>652399</v>
      </c>
      <c r="F1038" s="21"/>
      <c r="G1038" s="25">
        <f t="shared" si="30"/>
        <v>0</v>
      </c>
      <c r="H1038" s="26"/>
      <c r="I1038" s="26"/>
      <c r="J1038" s="26"/>
      <c r="K1038" s="26">
        <f t="shared" si="31"/>
        <v>0</v>
      </c>
    </row>
    <row r="1039" spans="1:11" ht="108" hidden="1">
      <c r="A1039" s="20">
        <v>4370</v>
      </c>
      <c r="B1039" s="78" t="s">
        <v>24</v>
      </c>
      <c r="C1039" s="70" t="s">
        <v>1554</v>
      </c>
      <c r="D1039" s="70" t="s">
        <v>1555</v>
      </c>
      <c r="E1039" s="71">
        <v>438396</v>
      </c>
      <c r="F1039" s="21"/>
      <c r="G1039" s="25">
        <f t="shared" si="30"/>
        <v>0</v>
      </c>
      <c r="H1039" s="26"/>
      <c r="I1039" s="26"/>
      <c r="J1039" s="26"/>
      <c r="K1039" s="26">
        <f t="shared" si="31"/>
        <v>0</v>
      </c>
    </row>
    <row r="1040" spans="1:11" ht="108" hidden="1">
      <c r="A1040" s="20">
        <v>4371</v>
      </c>
      <c r="B1040" s="78" t="s">
        <v>24</v>
      </c>
      <c r="C1040" s="70" t="s">
        <v>1556</v>
      </c>
      <c r="D1040" s="70" t="s">
        <v>1557</v>
      </c>
      <c r="E1040" s="71">
        <v>538669</v>
      </c>
      <c r="F1040" s="21"/>
      <c r="G1040" s="25">
        <f t="shared" ref="G1040:G1103" si="32">E1040*F1040</f>
        <v>0</v>
      </c>
      <c r="H1040" s="26"/>
      <c r="I1040" s="26"/>
      <c r="J1040" s="26"/>
      <c r="K1040" s="26">
        <f t="shared" ref="K1040:K1103" si="33">E1040*J1040</f>
        <v>0</v>
      </c>
    </row>
    <row r="1041" spans="1:11" ht="108" hidden="1">
      <c r="A1041" s="20">
        <v>4372</v>
      </c>
      <c r="B1041" s="78" t="s">
        <v>24</v>
      </c>
      <c r="C1041" s="70" t="s">
        <v>1558</v>
      </c>
      <c r="D1041" s="70" t="s">
        <v>1559</v>
      </c>
      <c r="E1041" s="71">
        <v>605981</v>
      </c>
      <c r="F1041" s="21"/>
      <c r="G1041" s="25">
        <f t="shared" si="32"/>
        <v>0</v>
      </c>
      <c r="H1041" s="26"/>
      <c r="I1041" s="26"/>
      <c r="J1041" s="26"/>
      <c r="K1041" s="26">
        <f t="shared" si="33"/>
        <v>0</v>
      </c>
    </row>
    <row r="1042" spans="1:11" ht="108" hidden="1">
      <c r="A1042" s="20">
        <v>4373</v>
      </c>
      <c r="B1042" s="78" t="s">
        <v>24</v>
      </c>
      <c r="C1042" s="70" t="s">
        <v>1560</v>
      </c>
      <c r="D1042" s="70" t="s">
        <v>1561</v>
      </c>
      <c r="E1042" s="71">
        <v>698066</v>
      </c>
      <c r="F1042" s="21"/>
      <c r="G1042" s="25">
        <f t="shared" si="32"/>
        <v>0</v>
      </c>
      <c r="H1042" s="26"/>
      <c r="I1042" s="26"/>
      <c r="J1042" s="26"/>
      <c r="K1042" s="26">
        <f t="shared" si="33"/>
        <v>0</v>
      </c>
    </row>
    <row r="1043" spans="1:11" ht="108" hidden="1">
      <c r="A1043" s="20">
        <v>4374</v>
      </c>
      <c r="B1043" s="78" t="s">
        <v>24</v>
      </c>
      <c r="C1043" s="70" t="s">
        <v>1562</v>
      </c>
      <c r="D1043" s="70" t="s">
        <v>1563</v>
      </c>
      <c r="E1043" s="71">
        <v>698066</v>
      </c>
      <c r="F1043" s="21"/>
      <c r="G1043" s="25">
        <f t="shared" si="32"/>
        <v>0</v>
      </c>
      <c r="H1043" s="26"/>
      <c r="I1043" s="26"/>
      <c r="J1043" s="26"/>
      <c r="K1043" s="26">
        <f t="shared" si="33"/>
        <v>0</v>
      </c>
    </row>
    <row r="1044" spans="1:11" ht="120" hidden="1">
      <c r="A1044" s="20">
        <v>4375</v>
      </c>
      <c r="B1044" s="78" t="s">
        <v>24</v>
      </c>
      <c r="C1044" s="70" t="s">
        <v>1564</v>
      </c>
      <c r="D1044" s="70" t="s">
        <v>1565</v>
      </c>
      <c r="E1044" s="71">
        <v>78048</v>
      </c>
      <c r="F1044" s="21"/>
      <c r="G1044" s="25">
        <f t="shared" si="32"/>
        <v>0</v>
      </c>
      <c r="H1044" s="26"/>
      <c r="I1044" s="26"/>
      <c r="J1044" s="26"/>
      <c r="K1044" s="26">
        <f t="shared" si="33"/>
        <v>0</v>
      </c>
    </row>
    <row r="1045" spans="1:11" ht="120" hidden="1">
      <c r="A1045" s="20">
        <v>4376</v>
      </c>
      <c r="B1045" s="78" t="s">
        <v>24</v>
      </c>
      <c r="C1045" s="70" t="s">
        <v>1566</v>
      </c>
      <c r="D1045" s="70" t="s">
        <v>1565</v>
      </c>
      <c r="E1045" s="71">
        <v>77224</v>
      </c>
      <c r="F1045" s="21"/>
      <c r="G1045" s="25">
        <f t="shared" si="32"/>
        <v>0</v>
      </c>
      <c r="H1045" s="26"/>
      <c r="I1045" s="26"/>
      <c r="J1045" s="26"/>
      <c r="K1045" s="26">
        <f t="shared" si="33"/>
        <v>0</v>
      </c>
    </row>
    <row r="1046" spans="1:11" ht="108" hidden="1">
      <c r="A1046" s="20">
        <v>4377</v>
      </c>
      <c r="B1046" s="78" t="s">
        <v>24</v>
      </c>
      <c r="C1046" s="70" t="s">
        <v>1567</v>
      </c>
      <c r="D1046" s="70" t="s">
        <v>1568</v>
      </c>
      <c r="E1046" s="71">
        <v>62285</v>
      </c>
      <c r="F1046" s="21"/>
      <c r="G1046" s="25">
        <f t="shared" si="32"/>
        <v>0</v>
      </c>
      <c r="H1046" s="26"/>
      <c r="I1046" s="26"/>
      <c r="J1046" s="26"/>
      <c r="K1046" s="26">
        <f t="shared" si="33"/>
        <v>0</v>
      </c>
    </row>
    <row r="1047" spans="1:11" ht="108" hidden="1">
      <c r="A1047" s="20">
        <v>4378</v>
      </c>
      <c r="B1047" s="78" t="s">
        <v>24</v>
      </c>
      <c r="C1047" s="70" t="s">
        <v>1569</v>
      </c>
      <c r="D1047" s="70" t="s">
        <v>1570</v>
      </c>
      <c r="E1047" s="71">
        <v>61891</v>
      </c>
      <c r="F1047" s="21"/>
      <c r="G1047" s="25">
        <f t="shared" si="32"/>
        <v>0</v>
      </c>
      <c r="H1047" s="26"/>
      <c r="I1047" s="26"/>
      <c r="J1047" s="26"/>
      <c r="K1047" s="26">
        <f t="shared" si="33"/>
        <v>0</v>
      </c>
    </row>
    <row r="1048" spans="1:11" ht="96" hidden="1">
      <c r="A1048" s="20">
        <v>4379</v>
      </c>
      <c r="B1048" s="78" t="s">
        <v>24</v>
      </c>
      <c r="C1048" s="70" t="s">
        <v>1571</v>
      </c>
      <c r="D1048" s="70" t="s">
        <v>1572</v>
      </c>
      <c r="E1048" s="71">
        <v>115136</v>
      </c>
      <c r="F1048" s="21"/>
      <c r="G1048" s="25">
        <f t="shared" si="32"/>
        <v>0</v>
      </c>
      <c r="H1048" s="26"/>
      <c r="I1048" s="26"/>
      <c r="J1048" s="26"/>
      <c r="K1048" s="26">
        <f t="shared" si="33"/>
        <v>0</v>
      </c>
    </row>
    <row r="1049" spans="1:11" ht="72" hidden="1">
      <c r="A1049" s="20">
        <v>4380</v>
      </c>
      <c r="B1049" s="78" t="s">
        <v>24</v>
      </c>
      <c r="C1049" s="70" t="s">
        <v>1573</v>
      </c>
      <c r="D1049" s="70" t="s">
        <v>1574</v>
      </c>
      <c r="E1049" s="71">
        <v>42833</v>
      </c>
      <c r="F1049" s="21"/>
      <c r="G1049" s="25">
        <f t="shared" si="32"/>
        <v>0</v>
      </c>
      <c r="H1049" s="26"/>
      <c r="I1049" s="26"/>
      <c r="J1049" s="26"/>
      <c r="K1049" s="26">
        <f t="shared" si="33"/>
        <v>0</v>
      </c>
    </row>
    <row r="1050" spans="1:11" ht="36" hidden="1">
      <c r="A1050" s="20">
        <v>4381</v>
      </c>
      <c r="B1050" s="78" t="s">
        <v>24</v>
      </c>
      <c r="C1050" s="70" t="s">
        <v>1575</v>
      </c>
      <c r="D1050" s="70" t="s">
        <v>1576</v>
      </c>
      <c r="E1050" s="71">
        <v>32282</v>
      </c>
      <c r="F1050" s="21"/>
      <c r="G1050" s="25">
        <f t="shared" si="32"/>
        <v>0</v>
      </c>
      <c r="H1050" s="26"/>
      <c r="I1050" s="26"/>
      <c r="J1050" s="26"/>
      <c r="K1050" s="26">
        <f t="shared" si="33"/>
        <v>0</v>
      </c>
    </row>
    <row r="1051" spans="1:11" ht="48" hidden="1">
      <c r="A1051" s="20">
        <v>4382</v>
      </c>
      <c r="B1051" s="95"/>
      <c r="C1051" s="28" t="s">
        <v>1577</v>
      </c>
      <c r="D1051" s="33"/>
      <c r="E1051" s="30"/>
      <c r="F1051" s="21"/>
      <c r="G1051" s="25">
        <f t="shared" si="32"/>
        <v>0</v>
      </c>
      <c r="H1051" s="26"/>
      <c r="I1051" s="26"/>
      <c r="J1051" s="26"/>
      <c r="K1051" s="26">
        <f t="shared" si="33"/>
        <v>0</v>
      </c>
    </row>
    <row r="1052" spans="1:11" ht="72" hidden="1">
      <c r="A1052" s="20">
        <v>4383</v>
      </c>
      <c r="B1052" s="31" t="s">
        <v>1399</v>
      </c>
      <c r="C1052" s="39" t="s">
        <v>1578</v>
      </c>
      <c r="D1052" s="39" t="s">
        <v>1579</v>
      </c>
      <c r="E1052" s="30">
        <v>825650</v>
      </c>
      <c r="F1052" s="21"/>
      <c r="G1052" s="25">
        <f t="shared" si="32"/>
        <v>0</v>
      </c>
      <c r="H1052" s="26"/>
      <c r="I1052" s="26"/>
      <c r="J1052" s="26"/>
      <c r="K1052" s="26">
        <f t="shared" si="33"/>
        <v>0</v>
      </c>
    </row>
    <row r="1053" spans="1:11" ht="36" hidden="1">
      <c r="A1053" s="20">
        <v>4384</v>
      </c>
      <c r="B1053" s="31" t="s">
        <v>1399</v>
      </c>
      <c r="C1053" s="39" t="s">
        <v>1504</v>
      </c>
      <c r="D1053" s="39" t="s">
        <v>1580</v>
      </c>
      <c r="E1053" s="30">
        <v>17850</v>
      </c>
      <c r="F1053" s="21"/>
      <c r="G1053" s="25">
        <f t="shared" si="32"/>
        <v>0</v>
      </c>
      <c r="H1053" s="26"/>
      <c r="I1053" s="26"/>
      <c r="J1053" s="26"/>
      <c r="K1053" s="26">
        <f t="shared" si="33"/>
        <v>0</v>
      </c>
    </row>
    <row r="1054" spans="1:11" ht="48" hidden="1">
      <c r="A1054" s="20">
        <v>4385</v>
      </c>
      <c r="B1054" s="31" t="s">
        <v>1399</v>
      </c>
      <c r="C1054" s="39" t="s">
        <v>1581</v>
      </c>
      <c r="D1054" s="39" t="s">
        <v>1582</v>
      </c>
      <c r="E1054" s="30">
        <v>34220</v>
      </c>
      <c r="F1054" s="21"/>
      <c r="G1054" s="25">
        <f t="shared" si="32"/>
        <v>0</v>
      </c>
      <c r="H1054" s="26"/>
      <c r="I1054" s="26"/>
      <c r="J1054" s="26"/>
      <c r="K1054" s="26">
        <f t="shared" si="33"/>
        <v>0</v>
      </c>
    </row>
    <row r="1055" spans="1:11" ht="24" hidden="1">
      <c r="A1055" s="20">
        <v>4386</v>
      </c>
      <c r="B1055" s="31" t="s">
        <v>1399</v>
      </c>
      <c r="C1055" s="39" t="s">
        <v>1583</v>
      </c>
      <c r="D1055" s="39" t="s">
        <v>1584</v>
      </c>
      <c r="E1055" s="30">
        <v>18110</v>
      </c>
      <c r="F1055" s="21"/>
      <c r="G1055" s="25">
        <f t="shared" si="32"/>
        <v>0</v>
      </c>
      <c r="H1055" s="26"/>
      <c r="I1055" s="26"/>
      <c r="J1055" s="26"/>
      <c r="K1055" s="26">
        <f t="shared" si="33"/>
        <v>0</v>
      </c>
    </row>
    <row r="1056" spans="1:11" ht="36" hidden="1">
      <c r="A1056" s="20">
        <v>4387</v>
      </c>
      <c r="B1056" s="31" t="s">
        <v>1399</v>
      </c>
      <c r="C1056" s="39" t="s">
        <v>1585</v>
      </c>
      <c r="D1056" s="39" t="s">
        <v>1586</v>
      </c>
      <c r="E1056" s="30">
        <v>174570</v>
      </c>
      <c r="F1056" s="21"/>
      <c r="G1056" s="25">
        <f t="shared" si="32"/>
        <v>0</v>
      </c>
      <c r="H1056" s="26"/>
      <c r="I1056" s="26"/>
      <c r="J1056" s="26"/>
      <c r="K1056" s="26">
        <f t="shared" si="33"/>
        <v>0</v>
      </c>
    </row>
    <row r="1057" spans="1:11" ht="36" hidden="1">
      <c r="A1057" s="20">
        <v>4388</v>
      </c>
      <c r="B1057" s="31" t="s">
        <v>1399</v>
      </c>
      <c r="C1057" s="39" t="s">
        <v>1587</v>
      </c>
      <c r="D1057" s="39" t="s">
        <v>1588</v>
      </c>
      <c r="E1057" s="30">
        <v>24780</v>
      </c>
      <c r="F1057" s="21"/>
      <c r="G1057" s="25">
        <f t="shared" si="32"/>
        <v>0</v>
      </c>
      <c r="H1057" s="26"/>
      <c r="I1057" s="26"/>
      <c r="J1057" s="26"/>
      <c r="K1057" s="26">
        <f t="shared" si="33"/>
        <v>0</v>
      </c>
    </row>
    <row r="1058" spans="1:11" ht="36" hidden="1">
      <c r="A1058" s="20">
        <v>4389</v>
      </c>
      <c r="B1058" s="31" t="s">
        <v>1399</v>
      </c>
      <c r="C1058" s="39" t="s">
        <v>1589</v>
      </c>
      <c r="D1058" s="39" t="s">
        <v>1590</v>
      </c>
      <c r="E1058" s="30">
        <v>24780</v>
      </c>
      <c r="F1058" s="21"/>
      <c r="G1058" s="25">
        <f t="shared" si="32"/>
        <v>0</v>
      </c>
      <c r="H1058" s="26"/>
      <c r="I1058" s="26"/>
      <c r="J1058" s="26"/>
      <c r="K1058" s="26">
        <f t="shared" si="33"/>
        <v>0</v>
      </c>
    </row>
    <row r="1059" spans="1:11" ht="36" hidden="1">
      <c r="A1059" s="20">
        <v>4390</v>
      </c>
      <c r="B1059" s="31" t="s">
        <v>1399</v>
      </c>
      <c r="C1059" s="39" t="s">
        <v>1591</v>
      </c>
      <c r="D1059" s="39" t="s">
        <v>1592</v>
      </c>
      <c r="E1059" s="30">
        <v>24780</v>
      </c>
      <c r="F1059" s="21"/>
      <c r="G1059" s="25">
        <f t="shared" si="32"/>
        <v>0</v>
      </c>
      <c r="H1059" s="26"/>
      <c r="I1059" s="26"/>
      <c r="J1059" s="26"/>
      <c r="K1059" s="26">
        <f t="shared" si="33"/>
        <v>0</v>
      </c>
    </row>
    <row r="1060" spans="1:11" ht="36" hidden="1">
      <c r="A1060" s="20">
        <v>4391</v>
      </c>
      <c r="B1060" s="31" t="s">
        <v>1399</v>
      </c>
      <c r="C1060" s="39" t="s">
        <v>1593</v>
      </c>
      <c r="D1060" s="33" t="s">
        <v>1594</v>
      </c>
      <c r="E1060" s="30">
        <v>49560</v>
      </c>
      <c r="F1060" s="21"/>
      <c r="G1060" s="25">
        <f t="shared" si="32"/>
        <v>0</v>
      </c>
      <c r="H1060" s="26"/>
      <c r="I1060" s="26"/>
      <c r="J1060" s="26"/>
      <c r="K1060" s="26">
        <f t="shared" si="33"/>
        <v>0</v>
      </c>
    </row>
    <row r="1061" spans="1:11" ht="72" hidden="1">
      <c r="A1061" s="20">
        <v>4392</v>
      </c>
      <c r="B1061" s="31"/>
      <c r="C1061" s="28" t="s">
        <v>1595</v>
      </c>
      <c r="D1061" s="33"/>
      <c r="E1061" s="30"/>
      <c r="F1061" s="21"/>
      <c r="G1061" s="25">
        <f t="shared" si="32"/>
        <v>0</v>
      </c>
      <c r="H1061" s="26"/>
      <c r="I1061" s="26"/>
      <c r="J1061" s="26"/>
      <c r="K1061" s="26">
        <f t="shared" si="33"/>
        <v>0</v>
      </c>
    </row>
    <row r="1062" spans="1:11" ht="36" hidden="1">
      <c r="A1062" s="20">
        <v>4393</v>
      </c>
      <c r="B1062" s="31" t="s">
        <v>24</v>
      </c>
      <c r="C1062" s="39" t="s">
        <v>1596</v>
      </c>
      <c r="D1062" s="39" t="s">
        <v>1597</v>
      </c>
      <c r="E1062" s="30">
        <v>126000</v>
      </c>
      <c r="F1062" s="21"/>
      <c r="G1062" s="25">
        <f t="shared" si="32"/>
        <v>0</v>
      </c>
      <c r="H1062" s="26"/>
      <c r="I1062" s="26"/>
      <c r="J1062" s="26"/>
      <c r="K1062" s="26">
        <f t="shared" si="33"/>
        <v>0</v>
      </c>
    </row>
    <row r="1063" spans="1:11" ht="48" hidden="1">
      <c r="A1063" s="20">
        <v>4394</v>
      </c>
      <c r="B1063" s="31" t="s">
        <v>12</v>
      </c>
      <c r="C1063" s="39" t="s">
        <v>1598</v>
      </c>
      <c r="D1063" s="39" t="s">
        <v>1598</v>
      </c>
      <c r="E1063" s="30">
        <v>118350</v>
      </c>
      <c r="F1063" s="21"/>
      <c r="G1063" s="25">
        <f t="shared" si="32"/>
        <v>0</v>
      </c>
      <c r="H1063" s="26"/>
      <c r="I1063" s="26"/>
      <c r="J1063" s="26"/>
      <c r="K1063" s="26">
        <f t="shared" si="33"/>
        <v>0</v>
      </c>
    </row>
    <row r="1064" spans="1:11" ht="48" hidden="1">
      <c r="A1064" s="20">
        <v>4395</v>
      </c>
      <c r="B1064" s="31" t="s">
        <v>12</v>
      </c>
      <c r="C1064" s="39" t="s">
        <v>1599</v>
      </c>
      <c r="D1064" s="39" t="s">
        <v>1599</v>
      </c>
      <c r="E1064" s="30">
        <v>146280</v>
      </c>
      <c r="F1064" s="21"/>
      <c r="G1064" s="25">
        <f t="shared" si="32"/>
        <v>0</v>
      </c>
      <c r="H1064" s="26"/>
      <c r="I1064" s="26"/>
      <c r="J1064" s="26"/>
      <c r="K1064" s="26">
        <f t="shared" si="33"/>
        <v>0</v>
      </c>
    </row>
    <row r="1065" spans="1:11" ht="48" hidden="1">
      <c r="A1065" s="20">
        <v>4396</v>
      </c>
      <c r="B1065" s="31" t="s">
        <v>12</v>
      </c>
      <c r="C1065" s="39" t="s">
        <v>1600</v>
      </c>
      <c r="D1065" s="39" t="s">
        <v>1600</v>
      </c>
      <c r="E1065" s="30">
        <v>100070</v>
      </c>
      <c r="F1065" s="21"/>
      <c r="G1065" s="25">
        <f t="shared" si="32"/>
        <v>0</v>
      </c>
      <c r="H1065" s="26"/>
      <c r="I1065" s="26"/>
      <c r="J1065" s="26"/>
      <c r="K1065" s="26">
        <f t="shared" si="33"/>
        <v>0</v>
      </c>
    </row>
    <row r="1066" spans="1:11" ht="48" hidden="1">
      <c r="A1066" s="20">
        <v>4397</v>
      </c>
      <c r="B1066" s="31" t="s">
        <v>12</v>
      </c>
      <c r="C1066" s="39" t="s">
        <v>1601</v>
      </c>
      <c r="D1066" s="39" t="s">
        <v>1601</v>
      </c>
      <c r="E1066" s="30">
        <v>128200</v>
      </c>
      <c r="F1066" s="21"/>
      <c r="G1066" s="25">
        <f t="shared" si="32"/>
        <v>0</v>
      </c>
      <c r="H1066" s="26"/>
      <c r="I1066" s="26"/>
      <c r="J1066" s="26"/>
      <c r="K1066" s="26">
        <f t="shared" si="33"/>
        <v>0</v>
      </c>
    </row>
    <row r="1067" spans="1:11" ht="36" hidden="1">
      <c r="A1067" s="20">
        <v>4398</v>
      </c>
      <c r="B1067" s="31" t="s">
        <v>12</v>
      </c>
      <c r="C1067" s="39" t="s">
        <v>1602</v>
      </c>
      <c r="D1067" s="39" t="s">
        <v>1603</v>
      </c>
      <c r="E1067" s="30">
        <v>118460</v>
      </c>
      <c r="F1067" s="21"/>
      <c r="G1067" s="25">
        <f t="shared" si="32"/>
        <v>0</v>
      </c>
      <c r="H1067" s="26"/>
      <c r="I1067" s="26"/>
      <c r="J1067" s="26"/>
      <c r="K1067" s="26">
        <f t="shared" si="33"/>
        <v>0</v>
      </c>
    </row>
    <row r="1068" spans="1:11" ht="36" hidden="1">
      <c r="A1068" s="20">
        <v>4399</v>
      </c>
      <c r="B1068" s="31" t="s">
        <v>12</v>
      </c>
      <c r="C1068" s="39" t="s">
        <v>1604</v>
      </c>
      <c r="D1068" s="39" t="s">
        <v>1604</v>
      </c>
      <c r="E1068" s="30">
        <v>167540</v>
      </c>
      <c r="F1068" s="21"/>
      <c r="G1068" s="25">
        <f t="shared" si="32"/>
        <v>0</v>
      </c>
      <c r="H1068" s="26"/>
      <c r="I1068" s="26"/>
      <c r="J1068" s="26"/>
      <c r="K1068" s="26">
        <f t="shared" si="33"/>
        <v>0</v>
      </c>
    </row>
    <row r="1069" spans="1:11" ht="36" hidden="1">
      <c r="A1069" s="20">
        <v>4400</v>
      </c>
      <c r="B1069" s="31" t="s">
        <v>12</v>
      </c>
      <c r="C1069" s="39" t="s">
        <v>1605</v>
      </c>
      <c r="D1069" s="39" t="s">
        <v>1605</v>
      </c>
      <c r="E1069" s="30">
        <v>21600</v>
      </c>
      <c r="F1069" s="21"/>
      <c r="G1069" s="25">
        <f t="shared" si="32"/>
        <v>0</v>
      </c>
      <c r="H1069" s="26"/>
      <c r="I1069" s="26"/>
      <c r="J1069" s="26"/>
      <c r="K1069" s="26">
        <f t="shared" si="33"/>
        <v>0</v>
      </c>
    </row>
    <row r="1070" spans="1:11" ht="36" hidden="1">
      <c r="A1070" s="20">
        <v>4401</v>
      </c>
      <c r="B1070" s="31" t="s">
        <v>204</v>
      </c>
      <c r="C1070" s="39" t="s">
        <v>1606</v>
      </c>
      <c r="D1070" s="39" t="s">
        <v>1607</v>
      </c>
      <c r="E1070" s="30">
        <v>29700</v>
      </c>
      <c r="F1070" s="21"/>
      <c r="G1070" s="25">
        <f t="shared" si="32"/>
        <v>0</v>
      </c>
      <c r="H1070" s="26"/>
      <c r="I1070" s="26"/>
      <c r="J1070" s="26"/>
      <c r="K1070" s="26">
        <f t="shared" si="33"/>
        <v>0</v>
      </c>
    </row>
    <row r="1071" spans="1:11" ht="48" hidden="1">
      <c r="A1071" s="20">
        <v>4402</v>
      </c>
      <c r="B1071" s="31" t="s">
        <v>24</v>
      </c>
      <c r="C1071" s="38" t="s">
        <v>1608</v>
      </c>
      <c r="D1071" s="38" t="s">
        <v>1609</v>
      </c>
      <c r="E1071" s="30">
        <v>16900</v>
      </c>
      <c r="F1071" s="21"/>
      <c r="G1071" s="25">
        <f t="shared" si="32"/>
        <v>0</v>
      </c>
      <c r="H1071" s="26"/>
      <c r="I1071" s="26"/>
      <c r="J1071" s="26"/>
      <c r="K1071" s="26">
        <f t="shared" si="33"/>
        <v>0</v>
      </c>
    </row>
    <row r="1072" spans="1:11" ht="24" hidden="1">
      <c r="A1072" s="20">
        <v>4403</v>
      </c>
      <c r="B1072" s="31" t="s">
        <v>12</v>
      </c>
      <c r="C1072" s="39" t="s">
        <v>1610</v>
      </c>
      <c r="D1072" s="39" t="s">
        <v>1611</v>
      </c>
      <c r="E1072" s="30">
        <v>18500</v>
      </c>
      <c r="F1072" s="21"/>
      <c r="G1072" s="25">
        <f t="shared" si="32"/>
        <v>0</v>
      </c>
      <c r="H1072" s="26"/>
      <c r="I1072" s="26"/>
      <c r="J1072" s="26"/>
      <c r="K1072" s="26">
        <f t="shared" si="33"/>
        <v>0</v>
      </c>
    </row>
    <row r="1073" spans="1:11" ht="48" hidden="1">
      <c r="A1073" s="20">
        <v>4404</v>
      </c>
      <c r="B1073" s="31" t="s">
        <v>12</v>
      </c>
      <c r="C1073" s="39" t="s">
        <v>1612</v>
      </c>
      <c r="D1073" s="39" t="s">
        <v>1613</v>
      </c>
      <c r="E1073" s="30">
        <v>89000</v>
      </c>
      <c r="F1073" s="21"/>
      <c r="G1073" s="25">
        <f t="shared" si="32"/>
        <v>0</v>
      </c>
      <c r="H1073" s="26"/>
      <c r="I1073" s="26"/>
      <c r="J1073" s="26"/>
      <c r="K1073" s="26">
        <f t="shared" si="33"/>
        <v>0</v>
      </c>
    </row>
    <row r="1074" spans="1:11" ht="48" hidden="1">
      <c r="A1074" s="20">
        <v>4405</v>
      </c>
      <c r="B1074" s="31"/>
      <c r="C1074" s="28" t="s">
        <v>1614</v>
      </c>
      <c r="D1074" s="33" t="s">
        <v>1615</v>
      </c>
      <c r="E1074" s="30"/>
      <c r="F1074" s="21"/>
      <c r="G1074" s="25">
        <f t="shared" si="32"/>
        <v>0</v>
      </c>
      <c r="H1074" s="26"/>
      <c r="I1074" s="26"/>
      <c r="J1074" s="26"/>
      <c r="K1074" s="26">
        <f t="shared" si="33"/>
        <v>0</v>
      </c>
    </row>
    <row r="1075" spans="1:11" ht="96" hidden="1">
      <c r="A1075" s="20">
        <v>4406</v>
      </c>
      <c r="B1075" s="31" t="s">
        <v>207</v>
      </c>
      <c r="C1075" s="39" t="s">
        <v>1616</v>
      </c>
      <c r="D1075" s="39" t="s">
        <v>1617</v>
      </c>
      <c r="E1075" s="30">
        <v>137320</v>
      </c>
      <c r="F1075" s="21"/>
      <c r="G1075" s="25">
        <f t="shared" si="32"/>
        <v>0</v>
      </c>
      <c r="H1075" s="26"/>
      <c r="I1075" s="26"/>
      <c r="J1075" s="26"/>
      <c r="K1075" s="26">
        <f t="shared" si="33"/>
        <v>0</v>
      </c>
    </row>
    <row r="1076" spans="1:11" ht="48" hidden="1">
      <c r="A1076" s="20">
        <v>4407</v>
      </c>
      <c r="B1076" s="31" t="s">
        <v>1399</v>
      </c>
      <c r="C1076" s="39" t="s">
        <v>1618</v>
      </c>
      <c r="D1076" s="39" t="s">
        <v>1619</v>
      </c>
      <c r="E1076" s="71">
        <v>46444</v>
      </c>
      <c r="F1076" s="21"/>
      <c r="G1076" s="25">
        <f t="shared" si="32"/>
        <v>0</v>
      </c>
      <c r="H1076" s="26"/>
      <c r="I1076" s="26"/>
      <c r="J1076" s="26"/>
      <c r="K1076" s="26">
        <f t="shared" si="33"/>
        <v>0</v>
      </c>
    </row>
    <row r="1077" spans="1:11" ht="60" hidden="1">
      <c r="A1077" s="20">
        <v>4408</v>
      </c>
      <c r="B1077" s="31" t="s">
        <v>207</v>
      </c>
      <c r="C1077" s="42" t="s">
        <v>1620</v>
      </c>
      <c r="D1077" s="39" t="s">
        <v>1621</v>
      </c>
      <c r="E1077" s="71">
        <v>59052</v>
      </c>
      <c r="F1077" s="21"/>
      <c r="G1077" s="25">
        <f t="shared" si="32"/>
        <v>0</v>
      </c>
      <c r="H1077" s="26"/>
      <c r="I1077" s="26"/>
      <c r="J1077" s="26"/>
      <c r="K1077" s="26">
        <f t="shared" si="33"/>
        <v>0</v>
      </c>
    </row>
    <row r="1078" spans="1:11" ht="36" hidden="1">
      <c r="A1078" s="20">
        <v>4409</v>
      </c>
      <c r="B1078" s="31" t="s">
        <v>1399</v>
      </c>
      <c r="C1078" s="39" t="s">
        <v>1622</v>
      </c>
      <c r="D1078" s="39" t="s">
        <v>1623</v>
      </c>
      <c r="E1078" s="71">
        <v>34000</v>
      </c>
      <c r="F1078" s="21"/>
      <c r="G1078" s="25">
        <f t="shared" si="32"/>
        <v>0</v>
      </c>
      <c r="H1078" s="26"/>
      <c r="I1078" s="26"/>
      <c r="J1078" s="26"/>
      <c r="K1078" s="26">
        <f t="shared" si="33"/>
        <v>0</v>
      </c>
    </row>
    <row r="1079" spans="1:11" ht="36" hidden="1">
      <c r="A1079" s="20">
        <v>4410</v>
      </c>
      <c r="B1079" s="31" t="s">
        <v>1399</v>
      </c>
      <c r="C1079" s="23" t="s">
        <v>1624</v>
      </c>
      <c r="D1079" s="23" t="s">
        <v>1624</v>
      </c>
      <c r="E1079" s="61">
        <v>21548</v>
      </c>
      <c r="F1079" s="21"/>
      <c r="G1079" s="25">
        <f t="shared" si="32"/>
        <v>0</v>
      </c>
      <c r="H1079" s="26"/>
      <c r="I1079" s="26"/>
      <c r="J1079" s="26"/>
      <c r="K1079" s="26">
        <f t="shared" si="33"/>
        <v>0</v>
      </c>
    </row>
    <row r="1080" spans="1:11" ht="36" hidden="1">
      <c r="A1080" s="20">
        <v>4411</v>
      </c>
      <c r="B1080" s="31" t="s">
        <v>1399</v>
      </c>
      <c r="C1080" s="23" t="s">
        <v>1625</v>
      </c>
      <c r="D1080" s="23" t="s">
        <v>1625</v>
      </c>
      <c r="E1080" s="61">
        <v>21548</v>
      </c>
      <c r="F1080" s="21"/>
      <c r="G1080" s="25">
        <f t="shared" si="32"/>
        <v>0</v>
      </c>
      <c r="H1080" s="26"/>
      <c r="I1080" s="26"/>
      <c r="J1080" s="26"/>
      <c r="K1080" s="26">
        <f t="shared" si="33"/>
        <v>0</v>
      </c>
    </row>
    <row r="1081" spans="1:11" ht="36" hidden="1">
      <c r="A1081" s="20">
        <v>4412</v>
      </c>
      <c r="B1081" s="31" t="s">
        <v>1399</v>
      </c>
      <c r="C1081" s="23" t="s">
        <v>1626</v>
      </c>
      <c r="D1081" s="23" t="s">
        <v>1626</v>
      </c>
      <c r="E1081" s="61">
        <v>21548</v>
      </c>
      <c r="F1081" s="21"/>
      <c r="G1081" s="25">
        <f t="shared" si="32"/>
        <v>0</v>
      </c>
      <c r="H1081" s="26"/>
      <c r="I1081" s="26"/>
      <c r="J1081" s="26"/>
      <c r="K1081" s="26">
        <f t="shared" si="33"/>
        <v>0</v>
      </c>
    </row>
    <row r="1082" spans="1:11" ht="84" hidden="1">
      <c r="A1082" s="20">
        <v>4413</v>
      </c>
      <c r="B1082" s="31"/>
      <c r="C1082" s="28" t="s">
        <v>1627</v>
      </c>
      <c r="D1082" s="33"/>
      <c r="E1082" s="30"/>
      <c r="F1082" s="21"/>
      <c r="G1082" s="25">
        <f t="shared" si="32"/>
        <v>0</v>
      </c>
      <c r="H1082" s="26"/>
      <c r="I1082" s="26"/>
      <c r="J1082" s="26"/>
      <c r="K1082" s="26">
        <f t="shared" si="33"/>
        <v>0</v>
      </c>
    </row>
    <row r="1083" spans="1:11" ht="48" hidden="1">
      <c r="A1083" s="20">
        <v>4414</v>
      </c>
      <c r="B1083" s="31" t="s">
        <v>12</v>
      </c>
      <c r="C1083" s="39" t="s">
        <v>1628</v>
      </c>
      <c r="D1083" s="39" t="s">
        <v>1628</v>
      </c>
      <c r="E1083" s="30">
        <v>104390</v>
      </c>
      <c r="F1083" s="21"/>
      <c r="G1083" s="25">
        <f t="shared" si="32"/>
        <v>0</v>
      </c>
      <c r="H1083" s="26"/>
      <c r="I1083" s="26"/>
      <c r="J1083" s="26"/>
      <c r="K1083" s="26">
        <f t="shared" si="33"/>
        <v>0</v>
      </c>
    </row>
    <row r="1084" spans="1:11" ht="48" hidden="1">
      <c r="A1084" s="20">
        <v>4415</v>
      </c>
      <c r="B1084" s="31" t="s">
        <v>12</v>
      </c>
      <c r="C1084" s="39" t="s">
        <v>1629</v>
      </c>
      <c r="D1084" s="39" t="s">
        <v>1629</v>
      </c>
      <c r="E1084" s="30">
        <v>104390</v>
      </c>
      <c r="F1084" s="21"/>
      <c r="G1084" s="25">
        <f t="shared" si="32"/>
        <v>0</v>
      </c>
      <c r="H1084" s="26"/>
      <c r="I1084" s="26"/>
      <c r="J1084" s="26"/>
      <c r="K1084" s="26">
        <f t="shared" si="33"/>
        <v>0</v>
      </c>
    </row>
    <row r="1085" spans="1:11" ht="48" hidden="1">
      <c r="A1085" s="20">
        <v>4416</v>
      </c>
      <c r="B1085" s="31" t="s">
        <v>12</v>
      </c>
      <c r="C1085" s="39" t="s">
        <v>1630</v>
      </c>
      <c r="D1085" s="39" t="s">
        <v>1630</v>
      </c>
      <c r="E1085" s="30">
        <v>104390</v>
      </c>
      <c r="F1085" s="21"/>
      <c r="G1085" s="25">
        <f t="shared" si="32"/>
        <v>0</v>
      </c>
      <c r="H1085" s="26"/>
      <c r="I1085" s="26"/>
      <c r="J1085" s="26"/>
      <c r="K1085" s="26">
        <f t="shared" si="33"/>
        <v>0</v>
      </c>
    </row>
    <row r="1086" spans="1:11" ht="60" hidden="1">
      <c r="A1086" s="20">
        <v>4417</v>
      </c>
      <c r="B1086" s="31" t="s">
        <v>12</v>
      </c>
      <c r="C1086" s="39" t="s">
        <v>1631</v>
      </c>
      <c r="D1086" s="39" t="s">
        <v>1631</v>
      </c>
      <c r="E1086" s="30">
        <v>70620</v>
      </c>
      <c r="F1086" s="21"/>
      <c r="G1086" s="25">
        <f t="shared" si="32"/>
        <v>0</v>
      </c>
      <c r="H1086" s="26"/>
      <c r="I1086" s="26"/>
      <c r="J1086" s="26"/>
      <c r="K1086" s="26">
        <f t="shared" si="33"/>
        <v>0</v>
      </c>
    </row>
    <row r="1087" spans="1:11" ht="60" hidden="1">
      <c r="A1087" s="20">
        <v>4418</v>
      </c>
      <c r="B1087" s="31" t="s">
        <v>12</v>
      </c>
      <c r="C1087" s="39" t="s">
        <v>1632</v>
      </c>
      <c r="D1087" s="39" t="s">
        <v>1632</v>
      </c>
      <c r="E1087" s="30">
        <v>55170</v>
      </c>
      <c r="F1087" s="21"/>
      <c r="G1087" s="25">
        <f t="shared" si="32"/>
        <v>0</v>
      </c>
      <c r="H1087" s="26"/>
      <c r="I1087" s="26"/>
      <c r="J1087" s="26"/>
      <c r="K1087" s="26">
        <f t="shared" si="33"/>
        <v>0</v>
      </c>
    </row>
    <row r="1088" spans="1:11" ht="48" hidden="1">
      <c r="A1088" s="20">
        <v>4419</v>
      </c>
      <c r="B1088" s="31" t="s">
        <v>12</v>
      </c>
      <c r="C1088" s="39" t="s">
        <v>1633</v>
      </c>
      <c r="D1088" s="39" t="s">
        <v>1633</v>
      </c>
      <c r="E1088" s="30">
        <v>92560</v>
      </c>
      <c r="F1088" s="21"/>
      <c r="G1088" s="25">
        <f t="shared" si="32"/>
        <v>0</v>
      </c>
      <c r="H1088" s="26"/>
      <c r="I1088" s="26"/>
      <c r="J1088" s="26"/>
      <c r="K1088" s="26">
        <f t="shared" si="33"/>
        <v>0</v>
      </c>
    </row>
    <row r="1089" spans="1:11" ht="48" hidden="1">
      <c r="A1089" s="20">
        <v>4420</v>
      </c>
      <c r="B1089" s="31" t="s">
        <v>12</v>
      </c>
      <c r="C1089" s="39" t="s">
        <v>1634</v>
      </c>
      <c r="D1089" s="39" t="s">
        <v>1634</v>
      </c>
      <c r="E1089" s="30">
        <v>129800</v>
      </c>
      <c r="F1089" s="21"/>
      <c r="G1089" s="25">
        <f t="shared" si="32"/>
        <v>0</v>
      </c>
      <c r="H1089" s="26"/>
      <c r="I1089" s="26"/>
      <c r="J1089" s="26"/>
      <c r="K1089" s="26">
        <f t="shared" si="33"/>
        <v>0</v>
      </c>
    </row>
    <row r="1090" spans="1:11" ht="48" hidden="1">
      <c r="A1090" s="20">
        <v>4421</v>
      </c>
      <c r="B1090" s="31" t="s">
        <v>12</v>
      </c>
      <c r="C1090" s="39" t="s">
        <v>1635</v>
      </c>
      <c r="D1090" s="39" t="s">
        <v>1635</v>
      </c>
      <c r="E1090" s="30">
        <v>404800</v>
      </c>
      <c r="F1090" s="21"/>
      <c r="G1090" s="25">
        <f t="shared" si="32"/>
        <v>0</v>
      </c>
      <c r="H1090" s="26"/>
      <c r="I1090" s="26"/>
      <c r="J1090" s="26"/>
      <c r="K1090" s="26">
        <f t="shared" si="33"/>
        <v>0</v>
      </c>
    </row>
    <row r="1091" spans="1:11" ht="48" hidden="1">
      <c r="A1091" s="20">
        <v>4422</v>
      </c>
      <c r="B1091" s="31" t="s">
        <v>12</v>
      </c>
      <c r="C1091" s="39" t="s">
        <v>1636</v>
      </c>
      <c r="D1091" s="39" t="s">
        <v>1636</v>
      </c>
      <c r="E1091" s="30">
        <v>148280</v>
      </c>
      <c r="F1091" s="21"/>
      <c r="G1091" s="25">
        <f t="shared" si="32"/>
        <v>0</v>
      </c>
      <c r="H1091" s="26"/>
      <c r="I1091" s="26"/>
      <c r="J1091" s="26"/>
      <c r="K1091" s="26">
        <f t="shared" si="33"/>
        <v>0</v>
      </c>
    </row>
    <row r="1092" spans="1:11" ht="36" hidden="1">
      <c r="A1092" s="20">
        <v>4423</v>
      </c>
      <c r="B1092" s="31" t="s">
        <v>12</v>
      </c>
      <c r="C1092" s="39" t="s">
        <v>1637</v>
      </c>
      <c r="D1092" s="39" t="s">
        <v>1637</v>
      </c>
      <c r="E1092" s="30">
        <v>135080</v>
      </c>
      <c r="F1092" s="21"/>
      <c r="G1092" s="25">
        <f t="shared" si="32"/>
        <v>0</v>
      </c>
      <c r="H1092" s="26"/>
      <c r="I1092" s="26"/>
      <c r="J1092" s="26"/>
      <c r="K1092" s="26">
        <f t="shared" si="33"/>
        <v>0</v>
      </c>
    </row>
    <row r="1093" spans="1:11" ht="48" hidden="1">
      <c r="A1093" s="20">
        <v>4424</v>
      </c>
      <c r="B1093" s="31" t="s">
        <v>12</v>
      </c>
      <c r="C1093" s="39" t="s">
        <v>1638</v>
      </c>
      <c r="D1093" s="39" t="s">
        <v>1638</v>
      </c>
      <c r="E1093" s="30">
        <v>404800</v>
      </c>
      <c r="F1093" s="21"/>
      <c r="G1093" s="25">
        <f t="shared" si="32"/>
        <v>0</v>
      </c>
      <c r="H1093" s="26"/>
      <c r="I1093" s="26"/>
      <c r="J1093" s="26"/>
      <c r="K1093" s="26">
        <f t="shared" si="33"/>
        <v>0</v>
      </c>
    </row>
    <row r="1094" spans="1:11" ht="60" hidden="1">
      <c r="A1094" s="20">
        <v>4425</v>
      </c>
      <c r="B1094" s="31" t="s">
        <v>12</v>
      </c>
      <c r="C1094" s="39" t="s">
        <v>1639</v>
      </c>
      <c r="D1094" s="39" t="s">
        <v>1639</v>
      </c>
      <c r="E1094" s="30">
        <v>198880</v>
      </c>
      <c r="F1094" s="21"/>
      <c r="G1094" s="25">
        <f t="shared" si="32"/>
        <v>0</v>
      </c>
      <c r="H1094" s="26"/>
      <c r="I1094" s="26"/>
      <c r="J1094" s="26"/>
      <c r="K1094" s="26">
        <f t="shared" si="33"/>
        <v>0</v>
      </c>
    </row>
    <row r="1095" spans="1:11" ht="36" hidden="1">
      <c r="A1095" s="20">
        <v>4426</v>
      </c>
      <c r="B1095" s="31" t="s">
        <v>12</v>
      </c>
      <c r="C1095" s="39" t="s">
        <v>1640</v>
      </c>
      <c r="D1095" s="39" t="s">
        <v>1640</v>
      </c>
      <c r="E1095" s="30">
        <v>138600</v>
      </c>
      <c r="F1095" s="21"/>
      <c r="G1095" s="25">
        <f t="shared" si="32"/>
        <v>0</v>
      </c>
      <c r="H1095" s="26"/>
      <c r="I1095" s="26"/>
      <c r="J1095" s="26"/>
      <c r="K1095" s="26">
        <f t="shared" si="33"/>
        <v>0</v>
      </c>
    </row>
    <row r="1096" spans="1:11" ht="36" hidden="1">
      <c r="A1096" s="20">
        <v>4427</v>
      </c>
      <c r="B1096" s="31" t="s">
        <v>12</v>
      </c>
      <c r="C1096" s="39" t="s">
        <v>1641</v>
      </c>
      <c r="D1096" s="39" t="s">
        <v>1641</v>
      </c>
      <c r="E1096" s="30">
        <v>153780</v>
      </c>
      <c r="F1096" s="21"/>
      <c r="G1096" s="25">
        <f t="shared" si="32"/>
        <v>0</v>
      </c>
      <c r="H1096" s="26"/>
      <c r="I1096" s="26"/>
      <c r="J1096" s="26"/>
      <c r="K1096" s="26">
        <f t="shared" si="33"/>
        <v>0</v>
      </c>
    </row>
    <row r="1097" spans="1:11" ht="72" hidden="1">
      <c r="A1097" s="20">
        <v>4428</v>
      </c>
      <c r="B1097" s="31" t="s">
        <v>12</v>
      </c>
      <c r="C1097" s="39" t="s">
        <v>1642</v>
      </c>
      <c r="D1097" s="39" t="s">
        <v>1642</v>
      </c>
      <c r="E1097" s="30"/>
      <c r="F1097" s="21"/>
      <c r="G1097" s="25">
        <f t="shared" si="32"/>
        <v>0</v>
      </c>
      <c r="H1097" s="26"/>
      <c r="I1097" s="26"/>
      <c r="J1097" s="26"/>
      <c r="K1097" s="26">
        <f t="shared" si="33"/>
        <v>0</v>
      </c>
    </row>
    <row r="1098" spans="1:11" ht="24" hidden="1">
      <c r="A1098" s="20">
        <v>4429</v>
      </c>
      <c r="B1098" s="31" t="s">
        <v>12</v>
      </c>
      <c r="C1098" s="39" t="s">
        <v>1643</v>
      </c>
      <c r="D1098" s="39" t="s">
        <v>1643</v>
      </c>
      <c r="E1098" s="30">
        <v>34200</v>
      </c>
      <c r="F1098" s="21"/>
      <c r="G1098" s="25">
        <f t="shared" si="32"/>
        <v>0</v>
      </c>
      <c r="H1098" s="26"/>
      <c r="I1098" s="26"/>
      <c r="J1098" s="26"/>
      <c r="K1098" s="26">
        <f t="shared" si="33"/>
        <v>0</v>
      </c>
    </row>
    <row r="1099" spans="1:11" ht="60" hidden="1">
      <c r="A1099" s="20">
        <v>4430</v>
      </c>
      <c r="B1099" s="31" t="s">
        <v>24</v>
      </c>
      <c r="C1099" s="39" t="s">
        <v>1644</v>
      </c>
      <c r="D1099" s="39" t="s">
        <v>1644</v>
      </c>
      <c r="E1099" s="30">
        <v>18480</v>
      </c>
      <c r="F1099" s="21"/>
      <c r="G1099" s="25">
        <f t="shared" si="32"/>
        <v>0</v>
      </c>
      <c r="H1099" s="26"/>
      <c r="I1099" s="26"/>
      <c r="J1099" s="26"/>
      <c r="K1099" s="26">
        <f t="shared" si="33"/>
        <v>0</v>
      </c>
    </row>
    <row r="1100" spans="1:11" ht="72" hidden="1">
      <c r="A1100" s="20">
        <v>4431</v>
      </c>
      <c r="B1100" s="31" t="s">
        <v>12</v>
      </c>
      <c r="C1100" s="39" t="s">
        <v>1645</v>
      </c>
      <c r="D1100" s="39" t="s">
        <v>1645</v>
      </c>
      <c r="E1100" s="30">
        <v>20020</v>
      </c>
      <c r="F1100" s="21"/>
      <c r="G1100" s="25">
        <f t="shared" si="32"/>
        <v>0</v>
      </c>
      <c r="H1100" s="26"/>
      <c r="I1100" s="26"/>
      <c r="J1100" s="26"/>
      <c r="K1100" s="26">
        <f t="shared" si="33"/>
        <v>0</v>
      </c>
    </row>
    <row r="1101" spans="1:11" ht="48" hidden="1">
      <c r="A1101" s="20">
        <v>4432</v>
      </c>
      <c r="B1101" s="31" t="s">
        <v>12</v>
      </c>
      <c r="C1101" s="39" t="s">
        <v>1646</v>
      </c>
      <c r="D1101" s="39" t="s">
        <v>1646</v>
      </c>
      <c r="E1101" s="30">
        <v>23210</v>
      </c>
      <c r="F1101" s="21"/>
      <c r="G1101" s="25">
        <f t="shared" si="32"/>
        <v>0</v>
      </c>
      <c r="H1101" s="26"/>
      <c r="I1101" s="26"/>
      <c r="J1101" s="26"/>
      <c r="K1101" s="26">
        <f t="shared" si="33"/>
        <v>0</v>
      </c>
    </row>
    <row r="1102" spans="1:11" ht="36" hidden="1">
      <c r="A1102" s="20">
        <v>4433</v>
      </c>
      <c r="B1102" s="31" t="s">
        <v>12</v>
      </c>
      <c r="C1102" s="39" t="s">
        <v>1647</v>
      </c>
      <c r="D1102" s="39" t="s">
        <v>1647</v>
      </c>
      <c r="E1102" s="30">
        <v>20400</v>
      </c>
      <c r="F1102" s="21"/>
      <c r="G1102" s="25">
        <f t="shared" si="32"/>
        <v>0</v>
      </c>
      <c r="H1102" s="26"/>
      <c r="I1102" s="26"/>
      <c r="J1102" s="26"/>
      <c r="K1102" s="26">
        <f t="shared" si="33"/>
        <v>0</v>
      </c>
    </row>
    <row r="1103" spans="1:11" ht="84" hidden="1">
      <c r="A1103" s="20">
        <v>4434</v>
      </c>
      <c r="B1103" s="31"/>
      <c r="C1103" s="28" t="s">
        <v>1648</v>
      </c>
      <c r="D1103" s="39"/>
      <c r="E1103" s="30"/>
      <c r="F1103" s="21"/>
      <c r="G1103" s="25">
        <f t="shared" si="32"/>
        <v>0</v>
      </c>
      <c r="H1103" s="26"/>
      <c r="I1103" s="26"/>
      <c r="J1103" s="26"/>
      <c r="K1103" s="26">
        <f t="shared" si="33"/>
        <v>0</v>
      </c>
    </row>
    <row r="1104" spans="1:11" ht="24" hidden="1">
      <c r="A1104" s="20">
        <v>4435</v>
      </c>
      <c r="B1104" s="31"/>
      <c r="C1104" s="96" t="s">
        <v>1649</v>
      </c>
      <c r="D1104" s="39"/>
      <c r="E1104" s="58">
        <v>129313</v>
      </c>
      <c r="F1104" s="21"/>
      <c r="G1104" s="25">
        <f t="shared" ref="G1104:G1167" si="34">E1104*F1104</f>
        <v>0</v>
      </c>
      <c r="H1104" s="26"/>
      <c r="I1104" s="26"/>
      <c r="J1104" s="26"/>
      <c r="K1104" s="26">
        <f t="shared" ref="K1104:K1167" si="35">E1104*J1104</f>
        <v>0</v>
      </c>
    </row>
    <row r="1105" spans="1:11" ht="24" hidden="1">
      <c r="A1105" s="20">
        <v>4436</v>
      </c>
      <c r="B1105" s="31"/>
      <c r="C1105" s="96" t="s">
        <v>1650</v>
      </c>
      <c r="D1105" s="39"/>
      <c r="E1105" s="58">
        <v>120791</v>
      </c>
      <c r="F1105" s="21"/>
      <c r="G1105" s="25">
        <f t="shared" si="34"/>
        <v>0</v>
      </c>
      <c r="H1105" s="26"/>
      <c r="I1105" s="26"/>
      <c r="J1105" s="26"/>
      <c r="K1105" s="26">
        <f t="shared" si="35"/>
        <v>0</v>
      </c>
    </row>
    <row r="1106" spans="1:11" ht="24" hidden="1">
      <c r="A1106" s="20">
        <v>4437</v>
      </c>
      <c r="B1106" s="31"/>
      <c r="C1106" s="96" t="s">
        <v>1651</v>
      </c>
      <c r="D1106" s="39"/>
      <c r="E1106" s="58">
        <v>125567</v>
      </c>
      <c r="F1106" s="21"/>
      <c r="G1106" s="25">
        <f t="shared" si="34"/>
        <v>0</v>
      </c>
      <c r="H1106" s="26"/>
      <c r="I1106" s="26"/>
      <c r="J1106" s="26"/>
      <c r="K1106" s="26">
        <f t="shared" si="35"/>
        <v>0</v>
      </c>
    </row>
    <row r="1107" spans="1:11" ht="24" hidden="1">
      <c r="A1107" s="20">
        <v>4438</v>
      </c>
      <c r="B1107" s="31"/>
      <c r="C1107" s="96" t="s">
        <v>1652</v>
      </c>
      <c r="D1107" s="39"/>
      <c r="E1107" s="58">
        <v>143999</v>
      </c>
      <c r="F1107" s="21"/>
      <c r="G1107" s="25">
        <f t="shared" si="34"/>
        <v>0</v>
      </c>
      <c r="H1107" s="26"/>
      <c r="I1107" s="26"/>
      <c r="J1107" s="26"/>
      <c r="K1107" s="26">
        <f t="shared" si="35"/>
        <v>0</v>
      </c>
    </row>
    <row r="1108" spans="1:11" ht="36" hidden="1">
      <c r="A1108" s="20">
        <v>4439</v>
      </c>
      <c r="B1108" s="31"/>
      <c r="C1108" s="96" t="s">
        <v>1653</v>
      </c>
      <c r="D1108" s="39"/>
      <c r="E1108" s="58">
        <v>138289</v>
      </c>
      <c r="F1108" s="21"/>
      <c r="G1108" s="25">
        <f t="shared" si="34"/>
        <v>0</v>
      </c>
      <c r="H1108" s="26"/>
      <c r="I1108" s="26"/>
      <c r="J1108" s="26"/>
      <c r="K1108" s="26">
        <f t="shared" si="35"/>
        <v>0</v>
      </c>
    </row>
    <row r="1109" spans="1:11" ht="24" hidden="1">
      <c r="A1109" s="20">
        <v>4440</v>
      </c>
      <c r="B1109" s="31"/>
      <c r="C1109" s="96" t="s">
        <v>1654</v>
      </c>
      <c r="D1109" s="39"/>
      <c r="E1109" s="58">
        <v>528277</v>
      </c>
      <c r="F1109" s="21"/>
      <c r="G1109" s="25">
        <f t="shared" si="34"/>
        <v>0</v>
      </c>
      <c r="H1109" s="26"/>
      <c r="I1109" s="26"/>
      <c r="J1109" s="26"/>
      <c r="K1109" s="26">
        <f t="shared" si="35"/>
        <v>0</v>
      </c>
    </row>
    <row r="1110" spans="1:11" ht="24" hidden="1">
      <c r="A1110" s="20">
        <v>4441</v>
      </c>
      <c r="B1110" s="31"/>
      <c r="C1110" s="96" t="s">
        <v>1655</v>
      </c>
      <c r="D1110" s="39"/>
      <c r="E1110" s="58">
        <v>387405</v>
      </c>
      <c r="F1110" s="21"/>
      <c r="G1110" s="25">
        <f t="shared" si="34"/>
        <v>0</v>
      </c>
      <c r="H1110" s="26"/>
      <c r="I1110" s="26"/>
      <c r="J1110" s="26"/>
      <c r="K1110" s="26">
        <f t="shared" si="35"/>
        <v>0</v>
      </c>
    </row>
    <row r="1111" spans="1:11" ht="36" hidden="1">
      <c r="A1111" s="20">
        <v>4442</v>
      </c>
      <c r="B1111" s="31"/>
      <c r="C1111" s="96" t="s">
        <v>1656</v>
      </c>
      <c r="D1111" s="39"/>
      <c r="E1111" s="58">
        <v>205534</v>
      </c>
      <c r="F1111" s="21"/>
      <c r="G1111" s="25">
        <f t="shared" si="34"/>
        <v>0</v>
      </c>
      <c r="H1111" s="26"/>
      <c r="I1111" s="26"/>
      <c r="J1111" s="26"/>
      <c r="K1111" s="26">
        <f t="shared" si="35"/>
        <v>0</v>
      </c>
    </row>
    <row r="1112" spans="1:11" ht="36" hidden="1">
      <c r="A1112" s="20">
        <v>4443</v>
      </c>
      <c r="B1112" s="31"/>
      <c r="C1112" s="96" t="s">
        <v>1657</v>
      </c>
      <c r="D1112" s="39"/>
      <c r="E1112" s="58">
        <v>88422</v>
      </c>
      <c r="F1112" s="21"/>
      <c r="G1112" s="25">
        <f t="shared" si="34"/>
        <v>0</v>
      </c>
      <c r="H1112" s="26"/>
      <c r="I1112" s="26"/>
      <c r="J1112" s="26"/>
      <c r="K1112" s="26">
        <f t="shared" si="35"/>
        <v>0</v>
      </c>
    </row>
    <row r="1113" spans="1:11" ht="48" hidden="1">
      <c r="A1113" s="20">
        <v>4444</v>
      </c>
      <c r="B1113" s="31"/>
      <c r="C1113" s="97" t="s">
        <v>1658</v>
      </c>
      <c r="D1113" s="39"/>
      <c r="E1113" s="58">
        <v>115093</v>
      </c>
      <c r="F1113" s="21"/>
      <c r="G1113" s="25">
        <f t="shared" si="34"/>
        <v>0</v>
      </c>
      <c r="H1113" s="26"/>
      <c r="I1113" s="26"/>
      <c r="J1113" s="26"/>
      <c r="K1113" s="26">
        <f t="shared" si="35"/>
        <v>0</v>
      </c>
    </row>
    <row r="1114" spans="1:11" ht="24" hidden="1">
      <c r="A1114" s="20">
        <v>4445</v>
      </c>
      <c r="B1114" s="31"/>
      <c r="C1114" s="96" t="s">
        <v>1659</v>
      </c>
      <c r="D1114" s="39"/>
      <c r="E1114" s="58">
        <v>17216</v>
      </c>
      <c r="F1114" s="21"/>
      <c r="G1114" s="25">
        <f t="shared" si="34"/>
        <v>0</v>
      </c>
      <c r="H1114" s="26"/>
      <c r="I1114" s="26"/>
      <c r="J1114" s="26"/>
      <c r="K1114" s="26">
        <f t="shared" si="35"/>
        <v>0</v>
      </c>
    </row>
    <row r="1115" spans="1:11" ht="60" hidden="1">
      <c r="A1115" s="20">
        <v>4446</v>
      </c>
      <c r="B1115" s="31"/>
      <c r="C1115" s="97" t="s">
        <v>1660</v>
      </c>
      <c r="D1115" s="39"/>
      <c r="E1115" s="58">
        <v>139342</v>
      </c>
      <c r="F1115" s="21"/>
      <c r="G1115" s="25">
        <f t="shared" si="34"/>
        <v>0</v>
      </c>
      <c r="H1115" s="26"/>
      <c r="I1115" s="26"/>
      <c r="J1115" s="26"/>
      <c r="K1115" s="26">
        <f t="shared" si="35"/>
        <v>0</v>
      </c>
    </row>
    <row r="1116" spans="1:11" ht="48" hidden="1">
      <c r="A1116" s="20">
        <v>4447</v>
      </c>
      <c r="B1116" s="31"/>
      <c r="C1116" s="96" t="s">
        <v>1661</v>
      </c>
      <c r="D1116" s="39"/>
      <c r="E1116" s="58">
        <v>126305</v>
      </c>
      <c r="F1116" s="21"/>
      <c r="G1116" s="25">
        <f t="shared" si="34"/>
        <v>0</v>
      </c>
      <c r="H1116" s="26"/>
      <c r="I1116" s="26"/>
      <c r="J1116" s="26"/>
      <c r="K1116" s="26">
        <f t="shared" si="35"/>
        <v>0</v>
      </c>
    </row>
    <row r="1117" spans="1:11" ht="36" hidden="1">
      <c r="A1117" s="20">
        <v>4448</v>
      </c>
      <c r="B1117" s="31"/>
      <c r="C1117" s="96" t="s">
        <v>1662</v>
      </c>
      <c r="D1117" s="39"/>
      <c r="E1117" s="58">
        <v>51174</v>
      </c>
      <c r="F1117" s="21"/>
      <c r="G1117" s="25">
        <f t="shared" si="34"/>
        <v>0</v>
      </c>
      <c r="H1117" s="26"/>
      <c r="I1117" s="26"/>
      <c r="J1117" s="26"/>
      <c r="K1117" s="26">
        <f t="shared" si="35"/>
        <v>0</v>
      </c>
    </row>
    <row r="1118" spans="1:11" ht="24" hidden="1">
      <c r="A1118" s="20">
        <v>4449</v>
      </c>
      <c r="B1118" s="31"/>
      <c r="C1118" s="39" t="s">
        <v>1663</v>
      </c>
      <c r="D1118" s="39"/>
      <c r="E1118" s="30"/>
      <c r="F1118" s="21"/>
      <c r="G1118" s="25">
        <f t="shared" si="34"/>
        <v>0</v>
      </c>
      <c r="H1118" s="26"/>
      <c r="I1118" s="26"/>
      <c r="J1118" s="26"/>
      <c r="K1118" s="26">
        <f t="shared" si="35"/>
        <v>0</v>
      </c>
    </row>
    <row r="1119" spans="1:11" ht="48" hidden="1">
      <c r="A1119" s="20">
        <v>4450</v>
      </c>
      <c r="B1119" s="31"/>
      <c r="C1119" s="96" t="s">
        <v>1664</v>
      </c>
      <c r="D1119" s="39"/>
      <c r="E1119" s="58">
        <v>68647</v>
      </c>
      <c r="F1119" s="21"/>
      <c r="G1119" s="25">
        <f t="shared" si="34"/>
        <v>0</v>
      </c>
      <c r="H1119" s="26"/>
      <c r="I1119" s="26"/>
      <c r="J1119" s="26"/>
      <c r="K1119" s="26">
        <f t="shared" si="35"/>
        <v>0</v>
      </c>
    </row>
    <row r="1120" spans="1:11" ht="36" hidden="1">
      <c r="A1120" s="20">
        <v>4451</v>
      </c>
      <c r="B1120" s="31"/>
      <c r="C1120" s="96" t="s">
        <v>1665</v>
      </c>
      <c r="D1120" s="39"/>
      <c r="E1120" s="58">
        <v>198589</v>
      </c>
      <c r="F1120" s="21"/>
      <c r="G1120" s="25">
        <f t="shared" si="34"/>
        <v>0</v>
      </c>
      <c r="H1120" s="26"/>
      <c r="I1120" s="26"/>
      <c r="J1120" s="26"/>
      <c r="K1120" s="26">
        <f t="shared" si="35"/>
        <v>0</v>
      </c>
    </row>
    <row r="1121" spans="1:11" ht="36" hidden="1">
      <c r="A1121" s="20">
        <v>4452</v>
      </c>
      <c r="B1121" s="31"/>
      <c r="C1121" s="96" t="s">
        <v>1666</v>
      </c>
      <c r="D1121" s="39"/>
      <c r="E1121" s="58">
        <v>254136</v>
      </c>
      <c r="F1121" s="21"/>
      <c r="G1121" s="25">
        <f t="shared" si="34"/>
        <v>0</v>
      </c>
      <c r="H1121" s="26"/>
      <c r="I1121" s="26"/>
      <c r="J1121" s="26"/>
      <c r="K1121" s="26">
        <f t="shared" si="35"/>
        <v>0</v>
      </c>
    </row>
    <row r="1122" spans="1:11" ht="36" hidden="1">
      <c r="A1122" s="20">
        <v>4453</v>
      </c>
      <c r="B1122" s="31"/>
      <c r="C1122" s="96" t="s">
        <v>1667</v>
      </c>
      <c r="D1122" s="39"/>
      <c r="E1122" s="58">
        <v>23039</v>
      </c>
      <c r="F1122" s="21"/>
      <c r="G1122" s="25">
        <f t="shared" si="34"/>
        <v>0</v>
      </c>
      <c r="H1122" s="26"/>
      <c r="I1122" s="26"/>
      <c r="J1122" s="26"/>
      <c r="K1122" s="26">
        <f t="shared" si="35"/>
        <v>0</v>
      </c>
    </row>
    <row r="1123" spans="1:11" ht="24" hidden="1">
      <c r="A1123" s="20">
        <v>4454</v>
      </c>
      <c r="B1123" s="31"/>
      <c r="C1123" s="96" t="s">
        <v>1668</v>
      </c>
      <c r="D1123" s="39"/>
      <c r="E1123" s="58">
        <v>28439</v>
      </c>
      <c r="F1123" s="21"/>
      <c r="G1123" s="25">
        <f t="shared" si="34"/>
        <v>0</v>
      </c>
      <c r="H1123" s="26"/>
      <c r="I1123" s="26"/>
      <c r="J1123" s="26"/>
      <c r="K1123" s="26">
        <f t="shared" si="35"/>
        <v>0</v>
      </c>
    </row>
    <row r="1124" spans="1:11" ht="24" hidden="1">
      <c r="A1124" s="20">
        <v>4455</v>
      </c>
      <c r="B1124" s="31"/>
      <c r="C1124" s="39" t="s">
        <v>1669</v>
      </c>
      <c r="D1124" s="39"/>
      <c r="E1124" s="30"/>
      <c r="F1124" s="21"/>
      <c r="G1124" s="25">
        <f t="shared" si="34"/>
        <v>0</v>
      </c>
      <c r="H1124" s="26"/>
      <c r="I1124" s="26"/>
      <c r="J1124" s="26"/>
      <c r="K1124" s="26">
        <f t="shared" si="35"/>
        <v>0</v>
      </c>
    </row>
    <row r="1125" spans="1:11" ht="60" hidden="1">
      <c r="A1125" s="20">
        <v>4456</v>
      </c>
      <c r="B1125" s="31"/>
      <c r="C1125" s="96" t="s">
        <v>1670</v>
      </c>
      <c r="D1125" s="39"/>
      <c r="E1125" s="58">
        <v>95678</v>
      </c>
      <c r="F1125" s="21"/>
      <c r="G1125" s="25">
        <f t="shared" si="34"/>
        <v>0</v>
      </c>
      <c r="H1125" s="26"/>
      <c r="I1125" s="26"/>
      <c r="J1125" s="26"/>
      <c r="K1125" s="26">
        <f t="shared" si="35"/>
        <v>0</v>
      </c>
    </row>
    <row r="1126" spans="1:11" ht="60" hidden="1">
      <c r="A1126" s="20">
        <v>4457</v>
      </c>
      <c r="B1126" s="31"/>
      <c r="C1126" s="96" t="s">
        <v>1671</v>
      </c>
      <c r="D1126" s="39"/>
      <c r="E1126" s="58">
        <v>95678</v>
      </c>
      <c r="F1126" s="21"/>
      <c r="G1126" s="25">
        <f t="shared" si="34"/>
        <v>0</v>
      </c>
      <c r="H1126" s="26"/>
      <c r="I1126" s="26"/>
      <c r="J1126" s="26"/>
      <c r="K1126" s="26">
        <f t="shared" si="35"/>
        <v>0</v>
      </c>
    </row>
    <row r="1127" spans="1:11" ht="60" hidden="1">
      <c r="A1127" s="20">
        <v>4458</v>
      </c>
      <c r="B1127" s="31"/>
      <c r="C1127" s="96" t="s">
        <v>1672</v>
      </c>
      <c r="D1127" s="39"/>
      <c r="E1127" s="58">
        <v>95678</v>
      </c>
      <c r="F1127" s="21"/>
      <c r="G1127" s="25">
        <f t="shared" si="34"/>
        <v>0</v>
      </c>
      <c r="H1127" s="26"/>
      <c r="I1127" s="26"/>
      <c r="J1127" s="26"/>
      <c r="K1127" s="26">
        <f t="shared" si="35"/>
        <v>0</v>
      </c>
    </row>
    <row r="1128" spans="1:11" ht="36" hidden="1">
      <c r="A1128" s="20">
        <v>4459</v>
      </c>
      <c r="B1128" s="31"/>
      <c r="C1128" s="96" t="s">
        <v>1673</v>
      </c>
      <c r="D1128" s="39"/>
      <c r="E1128" s="58">
        <v>80591</v>
      </c>
      <c r="F1128" s="21"/>
      <c r="G1128" s="25">
        <f t="shared" si="34"/>
        <v>0</v>
      </c>
      <c r="H1128" s="26"/>
      <c r="I1128" s="26"/>
      <c r="J1128" s="26"/>
      <c r="K1128" s="26">
        <f t="shared" si="35"/>
        <v>0</v>
      </c>
    </row>
    <row r="1129" spans="1:11" ht="36" hidden="1">
      <c r="A1129" s="20">
        <v>4460</v>
      </c>
      <c r="B1129" s="31"/>
      <c r="C1129" s="96" t="s">
        <v>1673</v>
      </c>
      <c r="D1129" s="39"/>
      <c r="E1129" s="58">
        <v>96627</v>
      </c>
      <c r="F1129" s="21"/>
      <c r="G1129" s="25">
        <f t="shared" si="34"/>
        <v>0</v>
      </c>
      <c r="H1129" s="26"/>
      <c r="I1129" s="26"/>
      <c r="J1129" s="26"/>
      <c r="K1129" s="26">
        <f t="shared" si="35"/>
        <v>0</v>
      </c>
    </row>
    <row r="1130" spans="1:11" ht="36" hidden="1">
      <c r="A1130" s="20">
        <v>4461</v>
      </c>
      <c r="B1130" s="31"/>
      <c r="C1130" s="96" t="s">
        <v>1673</v>
      </c>
      <c r="D1130" s="39"/>
      <c r="E1130" s="58">
        <v>96627</v>
      </c>
      <c r="F1130" s="21"/>
      <c r="G1130" s="25">
        <f t="shared" si="34"/>
        <v>0</v>
      </c>
      <c r="H1130" s="26"/>
      <c r="I1130" s="26"/>
      <c r="J1130" s="26"/>
      <c r="K1130" s="26">
        <f t="shared" si="35"/>
        <v>0</v>
      </c>
    </row>
    <row r="1131" spans="1:11" ht="72" hidden="1">
      <c r="A1131" s="20">
        <v>4462</v>
      </c>
      <c r="B1131" s="31"/>
      <c r="C1131" s="96" t="s">
        <v>1674</v>
      </c>
      <c r="D1131" s="39"/>
      <c r="E1131" s="58">
        <v>83521</v>
      </c>
      <c r="F1131" s="21"/>
      <c r="G1131" s="25">
        <f t="shared" si="34"/>
        <v>0</v>
      </c>
      <c r="H1131" s="26"/>
      <c r="I1131" s="26"/>
      <c r="J1131" s="26"/>
      <c r="K1131" s="26">
        <f t="shared" si="35"/>
        <v>0</v>
      </c>
    </row>
    <row r="1132" spans="1:11" ht="72" hidden="1">
      <c r="A1132" s="20">
        <v>4463</v>
      </c>
      <c r="B1132" s="31"/>
      <c r="C1132" s="96" t="s">
        <v>1675</v>
      </c>
      <c r="D1132" s="39"/>
      <c r="E1132" s="58">
        <v>83521</v>
      </c>
      <c r="F1132" s="21"/>
      <c r="G1132" s="25">
        <f t="shared" si="34"/>
        <v>0</v>
      </c>
      <c r="H1132" s="26"/>
      <c r="I1132" s="26"/>
      <c r="J1132" s="26"/>
      <c r="K1132" s="26">
        <f t="shared" si="35"/>
        <v>0</v>
      </c>
    </row>
    <row r="1133" spans="1:11" ht="72" hidden="1">
      <c r="A1133" s="20">
        <v>4464</v>
      </c>
      <c r="B1133" s="31"/>
      <c r="C1133" s="96" t="s">
        <v>1676</v>
      </c>
      <c r="D1133" s="39"/>
      <c r="E1133" s="58">
        <v>83521</v>
      </c>
      <c r="F1133" s="21"/>
      <c r="G1133" s="25">
        <f t="shared" si="34"/>
        <v>0</v>
      </c>
      <c r="H1133" s="26"/>
      <c r="I1133" s="26"/>
      <c r="J1133" s="26"/>
      <c r="K1133" s="26">
        <f t="shared" si="35"/>
        <v>0</v>
      </c>
    </row>
    <row r="1134" spans="1:11" ht="72" hidden="1">
      <c r="A1134" s="20">
        <v>4465</v>
      </c>
      <c r="B1134" s="31"/>
      <c r="C1134" s="97" t="s">
        <v>1677</v>
      </c>
      <c r="D1134" s="39"/>
      <c r="E1134" s="58">
        <v>120102</v>
      </c>
      <c r="F1134" s="21"/>
      <c r="G1134" s="25">
        <f t="shared" si="34"/>
        <v>0</v>
      </c>
      <c r="H1134" s="26"/>
      <c r="I1134" s="26"/>
      <c r="J1134" s="26"/>
      <c r="K1134" s="26">
        <f t="shared" si="35"/>
        <v>0</v>
      </c>
    </row>
    <row r="1135" spans="1:11" ht="72" hidden="1">
      <c r="A1135" s="20">
        <v>4466</v>
      </c>
      <c r="B1135" s="31"/>
      <c r="C1135" s="97" t="s">
        <v>1678</v>
      </c>
      <c r="D1135" s="39"/>
      <c r="E1135" s="58">
        <v>120102</v>
      </c>
      <c r="F1135" s="21"/>
      <c r="G1135" s="25">
        <f t="shared" si="34"/>
        <v>0</v>
      </c>
      <c r="H1135" s="26"/>
      <c r="I1135" s="26"/>
      <c r="J1135" s="26"/>
      <c r="K1135" s="26">
        <f t="shared" si="35"/>
        <v>0</v>
      </c>
    </row>
    <row r="1136" spans="1:11" ht="72" hidden="1">
      <c r="A1136" s="20">
        <v>4467</v>
      </c>
      <c r="B1136" s="31"/>
      <c r="C1136" s="97" t="s">
        <v>1679</v>
      </c>
      <c r="D1136" s="39"/>
      <c r="E1136" s="58">
        <v>120102</v>
      </c>
      <c r="F1136" s="21"/>
      <c r="G1136" s="25">
        <f t="shared" si="34"/>
        <v>0</v>
      </c>
      <c r="H1136" s="26"/>
      <c r="I1136" s="26"/>
      <c r="J1136" s="26"/>
      <c r="K1136" s="26">
        <f t="shared" si="35"/>
        <v>0</v>
      </c>
    </row>
    <row r="1137" spans="1:11" ht="24" hidden="1">
      <c r="A1137" s="20">
        <v>4468</v>
      </c>
      <c r="B1137" s="31"/>
      <c r="C1137" s="96" t="s">
        <v>1680</v>
      </c>
      <c r="D1137" s="39"/>
      <c r="E1137" s="58">
        <v>23588</v>
      </c>
      <c r="F1137" s="21"/>
      <c r="G1137" s="25">
        <f t="shared" si="34"/>
        <v>0</v>
      </c>
      <c r="H1137" s="26"/>
      <c r="I1137" s="26"/>
      <c r="J1137" s="26"/>
      <c r="K1137" s="26">
        <f t="shared" si="35"/>
        <v>0</v>
      </c>
    </row>
    <row r="1138" spans="1:11" ht="72" hidden="1">
      <c r="A1138" s="20">
        <v>4469</v>
      </c>
      <c r="B1138" s="31"/>
      <c r="C1138" s="62" t="s">
        <v>1681</v>
      </c>
      <c r="D1138" s="39"/>
      <c r="E1138" s="30"/>
      <c r="F1138" s="21"/>
      <c r="G1138" s="25">
        <f t="shared" si="34"/>
        <v>0</v>
      </c>
      <c r="H1138" s="26"/>
      <c r="I1138" s="26"/>
      <c r="J1138" s="26"/>
      <c r="K1138" s="26">
        <f t="shared" si="35"/>
        <v>0</v>
      </c>
    </row>
    <row r="1139" spans="1:11" ht="48" hidden="1">
      <c r="A1139" s="20">
        <v>4470</v>
      </c>
      <c r="B1139" s="31" t="s">
        <v>24</v>
      </c>
      <c r="C1139" s="23" t="s">
        <v>1682</v>
      </c>
      <c r="D1139" s="23" t="s">
        <v>1683</v>
      </c>
      <c r="E1139" s="30">
        <v>64500</v>
      </c>
      <c r="F1139" s="21"/>
      <c r="G1139" s="25">
        <f t="shared" si="34"/>
        <v>0</v>
      </c>
      <c r="H1139" s="26"/>
      <c r="I1139" s="26"/>
      <c r="J1139" s="26"/>
      <c r="K1139" s="26">
        <f t="shared" si="35"/>
        <v>0</v>
      </c>
    </row>
    <row r="1140" spans="1:11" ht="84" hidden="1">
      <c r="A1140" s="20">
        <v>4471</v>
      </c>
      <c r="B1140" s="31"/>
      <c r="C1140" s="28" t="s">
        <v>1684</v>
      </c>
      <c r="D1140" s="39"/>
      <c r="E1140" s="30"/>
      <c r="F1140" s="21"/>
      <c r="G1140" s="25">
        <f t="shared" si="34"/>
        <v>0</v>
      </c>
      <c r="H1140" s="26"/>
      <c r="I1140" s="26"/>
      <c r="J1140" s="26"/>
      <c r="K1140" s="26">
        <f t="shared" si="35"/>
        <v>0</v>
      </c>
    </row>
    <row r="1141" spans="1:11" ht="48" hidden="1">
      <c r="A1141" s="20">
        <v>4472</v>
      </c>
      <c r="B1141" s="31" t="s">
        <v>24</v>
      </c>
      <c r="C1141" s="39" t="s">
        <v>1685</v>
      </c>
      <c r="D1141" s="39" t="s">
        <v>1686</v>
      </c>
      <c r="E1141" s="30">
        <v>242000</v>
      </c>
      <c r="F1141" s="21"/>
      <c r="G1141" s="25">
        <f t="shared" si="34"/>
        <v>0</v>
      </c>
      <c r="H1141" s="26"/>
      <c r="I1141" s="26"/>
      <c r="J1141" s="26"/>
      <c r="K1141" s="26">
        <f t="shared" si="35"/>
        <v>0</v>
      </c>
    </row>
    <row r="1142" spans="1:11" ht="36" hidden="1">
      <c r="A1142" s="20">
        <v>4473</v>
      </c>
      <c r="B1142" s="31" t="s">
        <v>24</v>
      </c>
      <c r="C1142" s="39" t="s">
        <v>1687</v>
      </c>
      <c r="D1142" s="39" t="s">
        <v>1686</v>
      </c>
      <c r="E1142" s="30">
        <v>242000</v>
      </c>
      <c r="F1142" s="21"/>
      <c r="G1142" s="25">
        <f t="shared" si="34"/>
        <v>0</v>
      </c>
      <c r="H1142" s="26"/>
      <c r="I1142" s="26"/>
      <c r="J1142" s="26"/>
      <c r="K1142" s="26">
        <f t="shared" si="35"/>
        <v>0</v>
      </c>
    </row>
    <row r="1143" spans="1:11" ht="48" hidden="1">
      <c r="A1143" s="20">
        <v>4474</v>
      </c>
      <c r="B1143" s="31" t="s">
        <v>24</v>
      </c>
      <c r="C1143" s="39" t="s">
        <v>1688</v>
      </c>
      <c r="D1143" s="39" t="s">
        <v>1686</v>
      </c>
      <c r="E1143" s="30">
        <v>452815</v>
      </c>
      <c r="F1143" s="21"/>
      <c r="G1143" s="25">
        <f t="shared" si="34"/>
        <v>0</v>
      </c>
      <c r="H1143" s="26"/>
      <c r="I1143" s="26"/>
      <c r="J1143" s="26"/>
      <c r="K1143" s="26">
        <f t="shared" si="35"/>
        <v>0</v>
      </c>
    </row>
    <row r="1144" spans="1:11" ht="36" hidden="1">
      <c r="A1144" s="20">
        <v>4475</v>
      </c>
      <c r="B1144" s="31" t="s">
        <v>24</v>
      </c>
      <c r="C1144" s="39" t="s">
        <v>1689</v>
      </c>
      <c r="D1144" s="39" t="s">
        <v>1686</v>
      </c>
      <c r="E1144" s="30">
        <v>242000</v>
      </c>
      <c r="F1144" s="21"/>
      <c r="G1144" s="25">
        <f t="shared" si="34"/>
        <v>0</v>
      </c>
      <c r="H1144" s="26"/>
      <c r="I1144" s="26"/>
      <c r="J1144" s="26"/>
      <c r="K1144" s="26">
        <f t="shared" si="35"/>
        <v>0</v>
      </c>
    </row>
    <row r="1145" spans="1:11" ht="36" hidden="1">
      <c r="A1145" s="20">
        <v>4476</v>
      </c>
      <c r="B1145" s="31" t="s">
        <v>24</v>
      </c>
      <c r="C1145" s="39" t="s">
        <v>1690</v>
      </c>
      <c r="D1145" s="39" t="s">
        <v>1686</v>
      </c>
      <c r="E1145" s="30">
        <v>242000</v>
      </c>
      <c r="F1145" s="21"/>
      <c r="G1145" s="25">
        <f t="shared" si="34"/>
        <v>0</v>
      </c>
      <c r="H1145" s="26"/>
      <c r="I1145" s="26"/>
      <c r="J1145" s="26"/>
      <c r="K1145" s="26">
        <f t="shared" si="35"/>
        <v>0</v>
      </c>
    </row>
    <row r="1146" spans="1:11" ht="48" hidden="1">
      <c r="A1146" s="20">
        <v>4477</v>
      </c>
      <c r="B1146" s="31" t="s">
        <v>24</v>
      </c>
      <c r="C1146" s="39" t="s">
        <v>1691</v>
      </c>
      <c r="D1146" s="39" t="s">
        <v>1692</v>
      </c>
      <c r="E1146" s="30">
        <v>33000</v>
      </c>
      <c r="F1146" s="21"/>
      <c r="G1146" s="25">
        <f t="shared" si="34"/>
        <v>0</v>
      </c>
      <c r="H1146" s="26"/>
      <c r="I1146" s="26"/>
      <c r="J1146" s="26"/>
      <c r="K1146" s="26">
        <f t="shared" si="35"/>
        <v>0</v>
      </c>
    </row>
    <row r="1147" spans="1:11" ht="48" hidden="1">
      <c r="A1147" s="20">
        <v>4478</v>
      </c>
      <c r="B1147" s="31" t="s">
        <v>24</v>
      </c>
      <c r="C1147" s="39" t="s">
        <v>1693</v>
      </c>
      <c r="D1147" s="39" t="s">
        <v>1694</v>
      </c>
      <c r="E1147" s="30">
        <v>137000</v>
      </c>
      <c r="F1147" s="21"/>
      <c r="G1147" s="25">
        <f t="shared" si="34"/>
        <v>0</v>
      </c>
      <c r="H1147" s="26"/>
      <c r="I1147" s="26"/>
      <c r="J1147" s="26"/>
      <c r="K1147" s="26">
        <f t="shared" si="35"/>
        <v>0</v>
      </c>
    </row>
    <row r="1148" spans="1:11" ht="96" hidden="1">
      <c r="A1148" s="20">
        <v>4479</v>
      </c>
      <c r="B1148" s="31"/>
      <c r="C1148" s="28" t="s">
        <v>1695</v>
      </c>
      <c r="D1148" s="33"/>
      <c r="E1148" s="30"/>
      <c r="F1148" s="21"/>
      <c r="G1148" s="25">
        <f t="shared" si="34"/>
        <v>0</v>
      </c>
      <c r="H1148" s="26"/>
      <c r="I1148" s="26"/>
      <c r="J1148" s="26"/>
      <c r="K1148" s="26">
        <f t="shared" si="35"/>
        <v>0</v>
      </c>
    </row>
    <row r="1149" spans="1:11" ht="24" hidden="1">
      <c r="A1149" s="20">
        <v>4480</v>
      </c>
      <c r="B1149" s="31" t="s">
        <v>84</v>
      </c>
      <c r="C1149" s="39" t="s">
        <v>1696</v>
      </c>
      <c r="D1149" s="39" t="s">
        <v>1697</v>
      </c>
      <c r="E1149" s="44">
        <v>66000</v>
      </c>
      <c r="F1149" s="21"/>
      <c r="G1149" s="25">
        <f t="shared" si="34"/>
        <v>0</v>
      </c>
      <c r="H1149" s="26"/>
      <c r="I1149" s="26"/>
      <c r="J1149" s="26"/>
      <c r="K1149" s="26">
        <f t="shared" si="35"/>
        <v>0</v>
      </c>
    </row>
    <row r="1150" spans="1:11" ht="36" hidden="1">
      <c r="A1150" s="20">
        <v>4481</v>
      </c>
      <c r="B1150" s="31" t="s">
        <v>84</v>
      </c>
      <c r="C1150" s="42" t="s">
        <v>1698</v>
      </c>
      <c r="D1150" s="39" t="s">
        <v>1699</v>
      </c>
      <c r="E1150" s="44">
        <v>73700</v>
      </c>
      <c r="F1150" s="21"/>
      <c r="G1150" s="25">
        <f t="shared" si="34"/>
        <v>0</v>
      </c>
      <c r="H1150" s="26"/>
      <c r="I1150" s="26"/>
      <c r="J1150" s="26"/>
      <c r="K1150" s="26">
        <f t="shared" si="35"/>
        <v>0</v>
      </c>
    </row>
    <row r="1151" spans="1:11" ht="36" hidden="1">
      <c r="A1151" s="20">
        <v>4482</v>
      </c>
      <c r="B1151" s="31" t="s">
        <v>84</v>
      </c>
      <c r="C1151" s="42" t="s">
        <v>1700</v>
      </c>
      <c r="D1151" s="39" t="s">
        <v>1701</v>
      </c>
      <c r="E1151" s="44">
        <v>52800</v>
      </c>
      <c r="F1151" s="21"/>
      <c r="G1151" s="25">
        <f t="shared" si="34"/>
        <v>0</v>
      </c>
      <c r="H1151" s="26"/>
      <c r="I1151" s="26"/>
      <c r="J1151" s="26"/>
      <c r="K1151" s="26">
        <f t="shared" si="35"/>
        <v>0</v>
      </c>
    </row>
    <row r="1152" spans="1:11" ht="48" hidden="1">
      <c r="A1152" s="20">
        <v>4483</v>
      </c>
      <c r="B1152" s="31" t="s">
        <v>84</v>
      </c>
      <c r="C1152" s="39" t="s">
        <v>1702</v>
      </c>
      <c r="D1152" s="39" t="s">
        <v>1703</v>
      </c>
      <c r="E1152" s="44">
        <v>6600</v>
      </c>
      <c r="F1152" s="21"/>
      <c r="G1152" s="25">
        <f t="shared" si="34"/>
        <v>0</v>
      </c>
      <c r="H1152" s="26"/>
      <c r="I1152" s="26"/>
      <c r="J1152" s="26"/>
      <c r="K1152" s="26">
        <f t="shared" si="35"/>
        <v>0</v>
      </c>
    </row>
    <row r="1153" spans="1:11" ht="36" hidden="1">
      <c r="A1153" s="20">
        <v>4484</v>
      </c>
      <c r="B1153" s="31" t="s">
        <v>24</v>
      </c>
      <c r="C1153" s="39" t="s">
        <v>1704</v>
      </c>
      <c r="D1153" s="39" t="s">
        <v>1705</v>
      </c>
      <c r="E1153" s="71">
        <v>8035.2</v>
      </c>
      <c r="F1153" s="21"/>
      <c r="G1153" s="25">
        <f t="shared" si="34"/>
        <v>0</v>
      </c>
      <c r="H1153" s="26"/>
      <c r="I1153" s="26"/>
      <c r="J1153" s="26"/>
      <c r="K1153" s="26">
        <f t="shared" si="35"/>
        <v>0</v>
      </c>
    </row>
    <row r="1154" spans="1:11" ht="72" hidden="1">
      <c r="A1154" s="20">
        <v>4485</v>
      </c>
      <c r="B1154" s="31" t="s">
        <v>24</v>
      </c>
      <c r="C1154" s="39" t="s">
        <v>1706</v>
      </c>
      <c r="D1154" s="39" t="s">
        <v>1707</v>
      </c>
      <c r="E1154" s="71">
        <v>23483.52</v>
      </c>
      <c r="F1154" s="21"/>
      <c r="G1154" s="25">
        <f t="shared" si="34"/>
        <v>0</v>
      </c>
      <c r="H1154" s="26"/>
      <c r="I1154" s="26"/>
      <c r="J1154" s="26"/>
      <c r="K1154" s="26">
        <f t="shared" si="35"/>
        <v>0</v>
      </c>
    </row>
    <row r="1155" spans="1:11" ht="36" hidden="1">
      <c r="A1155" s="20">
        <v>4486</v>
      </c>
      <c r="B1155" s="31"/>
      <c r="C1155" s="23" t="s">
        <v>1708</v>
      </c>
      <c r="D1155" s="39"/>
      <c r="E1155" s="44"/>
      <c r="F1155" s="21"/>
      <c r="G1155" s="25">
        <f t="shared" si="34"/>
        <v>0</v>
      </c>
      <c r="H1155" s="26"/>
      <c r="I1155" s="26"/>
      <c r="J1155" s="26"/>
      <c r="K1155" s="26">
        <f t="shared" si="35"/>
        <v>0</v>
      </c>
    </row>
    <row r="1156" spans="1:11" ht="24" hidden="1">
      <c r="A1156" s="20">
        <v>4487</v>
      </c>
      <c r="B1156" s="31" t="s">
        <v>24</v>
      </c>
      <c r="C1156" s="23" t="s">
        <v>1709</v>
      </c>
      <c r="D1156" s="39"/>
      <c r="E1156" s="98">
        <v>151000</v>
      </c>
      <c r="F1156" s="21"/>
      <c r="G1156" s="25">
        <f t="shared" si="34"/>
        <v>0</v>
      </c>
      <c r="H1156" s="26"/>
      <c r="I1156" s="26"/>
      <c r="J1156" s="26"/>
      <c r="K1156" s="26">
        <f t="shared" si="35"/>
        <v>0</v>
      </c>
    </row>
    <row r="1157" spans="1:11" ht="48" hidden="1">
      <c r="A1157" s="20">
        <v>4488</v>
      </c>
      <c r="B1157" s="31" t="s">
        <v>24</v>
      </c>
      <c r="C1157" s="23" t="s">
        <v>1710</v>
      </c>
      <c r="D1157" s="39"/>
      <c r="E1157" s="98">
        <v>36000</v>
      </c>
      <c r="F1157" s="21"/>
      <c r="G1157" s="25">
        <f t="shared" si="34"/>
        <v>0</v>
      </c>
      <c r="H1157" s="26"/>
      <c r="I1157" s="26"/>
      <c r="J1157" s="26"/>
      <c r="K1157" s="26">
        <f t="shared" si="35"/>
        <v>0</v>
      </c>
    </row>
    <row r="1158" spans="1:11" ht="48" hidden="1">
      <c r="A1158" s="20">
        <v>4489</v>
      </c>
      <c r="B1158" s="31"/>
      <c r="C1158" s="23" t="s">
        <v>1711</v>
      </c>
      <c r="D1158" s="39"/>
      <c r="E1158" s="44"/>
      <c r="F1158" s="21"/>
      <c r="G1158" s="25">
        <f t="shared" si="34"/>
        <v>0</v>
      </c>
      <c r="H1158" s="26"/>
      <c r="I1158" s="26"/>
      <c r="J1158" s="26"/>
      <c r="K1158" s="26">
        <f t="shared" si="35"/>
        <v>0</v>
      </c>
    </row>
    <row r="1159" spans="1:11" ht="36" hidden="1">
      <c r="A1159" s="20">
        <v>4490</v>
      </c>
      <c r="B1159" s="31" t="s">
        <v>24</v>
      </c>
      <c r="C1159" s="23" t="s">
        <v>1712</v>
      </c>
      <c r="D1159" s="39"/>
      <c r="E1159" s="98">
        <v>107000</v>
      </c>
      <c r="F1159" s="21"/>
      <c r="G1159" s="25">
        <f t="shared" si="34"/>
        <v>0</v>
      </c>
      <c r="H1159" s="26"/>
      <c r="I1159" s="26"/>
      <c r="J1159" s="26"/>
      <c r="K1159" s="26">
        <f t="shared" si="35"/>
        <v>0</v>
      </c>
    </row>
    <row r="1160" spans="1:11" ht="84" hidden="1">
      <c r="A1160" s="20">
        <v>4491</v>
      </c>
      <c r="B1160" s="36"/>
      <c r="C1160" s="28" t="s">
        <v>1713</v>
      </c>
      <c r="D1160" s="33"/>
      <c r="E1160" s="44"/>
      <c r="F1160" s="21"/>
      <c r="G1160" s="25">
        <f t="shared" si="34"/>
        <v>0</v>
      </c>
      <c r="H1160" s="26"/>
      <c r="I1160" s="26"/>
      <c r="J1160" s="26">
        <v>1E-4</v>
      </c>
      <c r="K1160" s="26">
        <f t="shared" si="35"/>
        <v>0</v>
      </c>
    </row>
    <row r="1161" spans="1:11" ht="36">
      <c r="A1161" s="20">
        <v>4492</v>
      </c>
      <c r="B1161" s="99" t="s">
        <v>1714</v>
      </c>
      <c r="C1161" s="38" t="s">
        <v>1715</v>
      </c>
      <c r="D1161" s="38" t="s">
        <v>1716</v>
      </c>
      <c r="E1161" s="44">
        <v>25000</v>
      </c>
      <c r="F1161" s="21">
        <v>10</v>
      </c>
      <c r="G1161" s="25">
        <f t="shared" si="34"/>
        <v>250000</v>
      </c>
      <c r="H1161" s="26">
        <v>1</v>
      </c>
      <c r="I1161" s="26">
        <v>25000</v>
      </c>
      <c r="J1161" s="26">
        <v>9</v>
      </c>
      <c r="K1161" s="26">
        <f t="shared" si="35"/>
        <v>225000</v>
      </c>
    </row>
    <row r="1162" spans="1:11" ht="36">
      <c r="A1162" s="20">
        <v>4493</v>
      </c>
      <c r="B1162" s="100" t="s">
        <v>1717</v>
      </c>
      <c r="C1162" s="38" t="s">
        <v>1718</v>
      </c>
      <c r="D1162" s="38" t="s">
        <v>1719</v>
      </c>
      <c r="E1162" s="44">
        <v>25000</v>
      </c>
      <c r="F1162" s="21">
        <v>4</v>
      </c>
      <c r="G1162" s="25">
        <f t="shared" si="34"/>
        <v>100000</v>
      </c>
      <c r="H1162" s="26">
        <v>0</v>
      </c>
      <c r="I1162" s="26">
        <v>0</v>
      </c>
      <c r="J1162" s="26">
        <v>3</v>
      </c>
      <c r="K1162" s="26">
        <f t="shared" si="35"/>
        <v>75000</v>
      </c>
    </row>
    <row r="1163" spans="1:11" ht="36">
      <c r="A1163" s="20">
        <v>4494</v>
      </c>
      <c r="B1163" s="36" t="s">
        <v>1714</v>
      </c>
      <c r="C1163" s="38" t="s">
        <v>1720</v>
      </c>
      <c r="D1163" s="38" t="s">
        <v>1721</v>
      </c>
      <c r="E1163" s="44">
        <v>20000</v>
      </c>
      <c r="F1163" s="21">
        <v>6</v>
      </c>
      <c r="G1163" s="25">
        <f t="shared" si="34"/>
        <v>120000</v>
      </c>
      <c r="H1163" s="26">
        <v>1</v>
      </c>
      <c r="I1163" s="26">
        <v>20000</v>
      </c>
      <c r="J1163" s="26">
        <v>5</v>
      </c>
      <c r="K1163" s="26">
        <f t="shared" si="35"/>
        <v>100000</v>
      </c>
    </row>
    <row r="1164" spans="1:11" ht="48">
      <c r="A1164" s="20">
        <v>4495</v>
      </c>
      <c r="B1164" s="36" t="s">
        <v>1717</v>
      </c>
      <c r="C1164" s="38" t="s">
        <v>1722</v>
      </c>
      <c r="D1164" s="38" t="s">
        <v>1723</v>
      </c>
      <c r="E1164" s="44">
        <v>8100</v>
      </c>
      <c r="F1164" s="21">
        <v>2</v>
      </c>
      <c r="G1164" s="25">
        <f t="shared" si="34"/>
        <v>16200</v>
      </c>
      <c r="H1164" s="26"/>
      <c r="I1164" s="26"/>
      <c r="J1164" s="26">
        <v>2</v>
      </c>
      <c r="K1164" s="26">
        <f t="shared" si="35"/>
        <v>16200</v>
      </c>
    </row>
    <row r="1165" spans="1:11" ht="36" hidden="1">
      <c r="A1165" s="20">
        <v>4496</v>
      </c>
      <c r="B1165" s="36" t="s">
        <v>17</v>
      </c>
      <c r="C1165" s="38" t="s">
        <v>1724</v>
      </c>
      <c r="D1165" s="38" t="s">
        <v>1725</v>
      </c>
      <c r="E1165" s="44">
        <v>25000</v>
      </c>
      <c r="F1165" s="21"/>
      <c r="G1165" s="25">
        <f t="shared" si="34"/>
        <v>0</v>
      </c>
      <c r="H1165" s="26"/>
      <c r="I1165" s="26"/>
      <c r="J1165" s="26"/>
      <c r="K1165" s="26">
        <f t="shared" si="35"/>
        <v>0</v>
      </c>
    </row>
    <row r="1166" spans="1:11" ht="36" hidden="1">
      <c r="A1166" s="20">
        <v>4497</v>
      </c>
      <c r="B1166" s="31" t="s">
        <v>17</v>
      </c>
      <c r="C1166" s="39" t="s">
        <v>1726</v>
      </c>
      <c r="D1166" s="39" t="s">
        <v>1727</v>
      </c>
      <c r="E1166" s="44">
        <v>95000</v>
      </c>
      <c r="F1166" s="21"/>
      <c r="G1166" s="25">
        <f t="shared" si="34"/>
        <v>0</v>
      </c>
      <c r="H1166" s="26"/>
      <c r="I1166" s="26"/>
      <c r="J1166" s="26"/>
      <c r="K1166" s="26">
        <f t="shared" si="35"/>
        <v>0</v>
      </c>
    </row>
    <row r="1167" spans="1:11" ht="24" hidden="1">
      <c r="A1167" s="20">
        <v>4498</v>
      </c>
      <c r="B1167" s="36" t="s">
        <v>17</v>
      </c>
      <c r="C1167" s="38" t="s">
        <v>1728</v>
      </c>
      <c r="D1167" s="38" t="s">
        <v>1729</v>
      </c>
      <c r="E1167" s="44">
        <v>1100</v>
      </c>
      <c r="F1167" s="21"/>
      <c r="G1167" s="25">
        <f t="shared" si="34"/>
        <v>0</v>
      </c>
      <c r="H1167" s="26"/>
      <c r="I1167" s="26"/>
      <c r="J1167" s="26"/>
      <c r="K1167" s="26">
        <f t="shared" si="35"/>
        <v>0</v>
      </c>
    </row>
    <row r="1168" spans="1:11" ht="72" hidden="1">
      <c r="A1168" s="20">
        <v>4499</v>
      </c>
      <c r="B1168" s="31"/>
      <c r="C1168" s="28" t="s">
        <v>1730</v>
      </c>
      <c r="D1168" s="33"/>
      <c r="E1168" s="30"/>
      <c r="F1168" s="21"/>
      <c r="G1168" s="25">
        <f t="shared" ref="G1168:G1231" si="36">E1168*F1168</f>
        <v>0</v>
      </c>
      <c r="H1168" s="26"/>
      <c r="I1168" s="26"/>
      <c r="J1168" s="26"/>
      <c r="K1168" s="26">
        <f t="shared" ref="K1168:K1231" si="37">E1168*J1168</f>
        <v>0</v>
      </c>
    </row>
    <row r="1169" spans="1:11" ht="312" hidden="1">
      <c r="A1169" s="20">
        <v>4500</v>
      </c>
      <c r="B1169" s="31" t="s">
        <v>24</v>
      </c>
      <c r="C1169" s="39" t="s">
        <v>1731</v>
      </c>
      <c r="D1169" s="39" t="s">
        <v>1732</v>
      </c>
      <c r="E1169" s="30">
        <v>35120</v>
      </c>
      <c r="F1169" s="21">
        <v>0</v>
      </c>
      <c r="G1169" s="25">
        <f t="shared" si="36"/>
        <v>0</v>
      </c>
      <c r="H1169" s="26">
        <v>0</v>
      </c>
      <c r="I1169" s="26">
        <v>0</v>
      </c>
      <c r="J1169" s="26">
        <v>0</v>
      </c>
      <c r="K1169" s="26">
        <f t="shared" si="37"/>
        <v>0</v>
      </c>
    </row>
    <row r="1170" spans="1:11" ht="264" hidden="1">
      <c r="A1170" s="20">
        <v>4501</v>
      </c>
      <c r="B1170" s="31" t="s">
        <v>24</v>
      </c>
      <c r="C1170" s="39" t="s">
        <v>1733</v>
      </c>
      <c r="D1170" s="39" t="s">
        <v>1734</v>
      </c>
      <c r="E1170" s="30">
        <v>33210</v>
      </c>
      <c r="F1170" s="21">
        <v>0</v>
      </c>
      <c r="G1170" s="25">
        <f t="shared" si="36"/>
        <v>0</v>
      </c>
      <c r="H1170" s="26">
        <v>0</v>
      </c>
      <c r="I1170" s="26">
        <v>0</v>
      </c>
      <c r="J1170" s="26">
        <v>0</v>
      </c>
      <c r="K1170" s="26">
        <f t="shared" si="37"/>
        <v>0</v>
      </c>
    </row>
    <row r="1171" spans="1:11" ht="360" hidden="1">
      <c r="A1171" s="20">
        <v>4502</v>
      </c>
      <c r="B1171" s="31" t="s">
        <v>24</v>
      </c>
      <c r="C1171" s="39" t="s">
        <v>1735</v>
      </c>
      <c r="D1171" s="39" t="s">
        <v>1736</v>
      </c>
      <c r="E1171" s="30">
        <v>100270</v>
      </c>
      <c r="F1171" s="21">
        <v>0</v>
      </c>
      <c r="G1171" s="25">
        <f t="shared" si="36"/>
        <v>0</v>
      </c>
      <c r="H1171" s="26">
        <v>0</v>
      </c>
      <c r="I1171" s="26">
        <v>0</v>
      </c>
      <c r="J1171" s="26">
        <v>0</v>
      </c>
      <c r="K1171" s="26">
        <f t="shared" si="37"/>
        <v>0</v>
      </c>
    </row>
    <row r="1172" spans="1:11" ht="36" hidden="1">
      <c r="A1172" s="20">
        <v>4503</v>
      </c>
      <c r="B1172" s="31" t="s">
        <v>1331</v>
      </c>
      <c r="C1172" s="39" t="s">
        <v>1737</v>
      </c>
      <c r="D1172" s="39" t="s">
        <v>1737</v>
      </c>
      <c r="E1172" s="30">
        <v>640</v>
      </c>
      <c r="F1172" s="21">
        <v>0</v>
      </c>
      <c r="G1172" s="25">
        <f t="shared" si="36"/>
        <v>0</v>
      </c>
      <c r="H1172" s="26">
        <v>0</v>
      </c>
      <c r="I1172" s="26">
        <v>0</v>
      </c>
      <c r="J1172" s="26">
        <v>0</v>
      </c>
      <c r="K1172" s="26">
        <f t="shared" si="37"/>
        <v>0</v>
      </c>
    </row>
    <row r="1173" spans="1:11" ht="60" hidden="1">
      <c r="A1173" s="20">
        <v>4504</v>
      </c>
      <c r="B1173" s="31" t="s">
        <v>12</v>
      </c>
      <c r="C1173" s="39" t="s">
        <v>1738</v>
      </c>
      <c r="D1173" s="39" t="s">
        <v>1738</v>
      </c>
      <c r="E1173" s="30">
        <v>14400</v>
      </c>
      <c r="F1173" s="21">
        <v>0</v>
      </c>
      <c r="G1173" s="25">
        <f t="shared" si="36"/>
        <v>0</v>
      </c>
      <c r="H1173" s="26"/>
      <c r="I1173" s="26"/>
      <c r="J1173" s="26">
        <v>0</v>
      </c>
      <c r="K1173" s="26">
        <f t="shared" si="37"/>
        <v>0</v>
      </c>
    </row>
    <row r="1174" spans="1:11" ht="228" hidden="1">
      <c r="A1174" s="20">
        <v>4505</v>
      </c>
      <c r="B1174" s="31" t="s">
        <v>17</v>
      </c>
      <c r="C1174" s="39" t="s">
        <v>1739</v>
      </c>
      <c r="D1174" s="39" t="s">
        <v>1740</v>
      </c>
      <c r="E1174" s="30">
        <v>10850</v>
      </c>
      <c r="F1174" s="21">
        <v>0</v>
      </c>
      <c r="G1174" s="25">
        <f t="shared" si="36"/>
        <v>0</v>
      </c>
      <c r="H1174" s="26"/>
      <c r="I1174" s="26"/>
      <c r="J1174" s="26">
        <v>0</v>
      </c>
      <c r="K1174" s="26">
        <f t="shared" si="37"/>
        <v>0</v>
      </c>
    </row>
    <row r="1175" spans="1:11" ht="228" hidden="1">
      <c r="A1175" s="20">
        <v>4506</v>
      </c>
      <c r="B1175" s="36" t="s">
        <v>17</v>
      </c>
      <c r="C1175" s="38" t="s">
        <v>1741</v>
      </c>
      <c r="D1175" s="38" t="s">
        <v>1742</v>
      </c>
      <c r="E1175" s="30">
        <v>10850</v>
      </c>
      <c r="F1175" s="21">
        <v>0</v>
      </c>
      <c r="G1175" s="25">
        <f t="shared" si="36"/>
        <v>0</v>
      </c>
      <c r="H1175" s="26"/>
      <c r="I1175" s="26"/>
      <c r="J1175" s="26">
        <v>0</v>
      </c>
      <c r="K1175" s="26">
        <f t="shared" si="37"/>
        <v>0</v>
      </c>
    </row>
    <row r="1176" spans="1:11" ht="240" hidden="1">
      <c r="A1176" s="20">
        <v>4507</v>
      </c>
      <c r="B1176" s="36" t="s">
        <v>17</v>
      </c>
      <c r="C1176" s="38" t="s">
        <v>1743</v>
      </c>
      <c r="D1176" s="38" t="s">
        <v>1744</v>
      </c>
      <c r="E1176" s="30">
        <v>10850</v>
      </c>
      <c r="F1176" s="21">
        <v>0</v>
      </c>
      <c r="G1176" s="25">
        <f t="shared" si="36"/>
        <v>0</v>
      </c>
      <c r="H1176" s="26"/>
      <c r="I1176" s="26"/>
      <c r="J1176" s="26">
        <v>0</v>
      </c>
      <c r="K1176" s="26">
        <f t="shared" si="37"/>
        <v>0</v>
      </c>
    </row>
    <row r="1177" spans="1:11" ht="72" hidden="1">
      <c r="A1177" s="20">
        <v>4508</v>
      </c>
      <c r="B1177" s="36"/>
      <c r="C1177" s="37" t="s">
        <v>1745</v>
      </c>
      <c r="D1177" s="33"/>
      <c r="E1177" s="30"/>
      <c r="F1177" s="21"/>
      <c r="G1177" s="25">
        <f t="shared" si="36"/>
        <v>0</v>
      </c>
      <c r="H1177" s="26"/>
      <c r="I1177" s="26"/>
      <c r="J1177" s="26">
        <v>1E-4</v>
      </c>
      <c r="K1177" s="26">
        <f t="shared" si="37"/>
        <v>0</v>
      </c>
    </row>
    <row r="1178" spans="1:11" ht="75.75" customHeight="1">
      <c r="A1178" s="20">
        <v>4509</v>
      </c>
      <c r="B1178" s="31" t="s">
        <v>24</v>
      </c>
      <c r="C1178" s="39" t="s">
        <v>1746</v>
      </c>
      <c r="D1178" s="39" t="s">
        <v>1732</v>
      </c>
      <c r="E1178" s="30">
        <v>35120</v>
      </c>
      <c r="F1178" s="21">
        <v>28</v>
      </c>
      <c r="G1178" s="25">
        <f t="shared" si="36"/>
        <v>983360</v>
      </c>
      <c r="H1178" s="26">
        <v>11</v>
      </c>
      <c r="I1178" s="26">
        <f>11*32526</f>
        <v>357786</v>
      </c>
      <c r="J1178" s="26">
        <v>17</v>
      </c>
      <c r="K1178" s="26">
        <f t="shared" si="37"/>
        <v>597040</v>
      </c>
    </row>
    <row r="1179" spans="1:11" ht="51.75" customHeight="1">
      <c r="A1179" s="20">
        <v>4510</v>
      </c>
      <c r="B1179" s="31" t="s">
        <v>24</v>
      </c>
      <c r="C1179" s="39" t="s">
        <v>1747</v>
      </c>
      <c r="D1179" s="39" t="s">
        <v>1734</v>
      </c>
      <c r="E1179" s="30">
        <v>33210</v>
      </c>
      <c r="F1179" s="21">
        <v>5</v>
      </c>
      <c r="G1179" s="25">
        <f t="shared" si="36"/>
        <v>166050</v>
      </c>
      <c r="H1179" s="26">
        <v>0</v>
      </c>
      <c r="I1179" s="26">
        <v>0</v>
      </c>
      <c r="J1179" s="26">
        <v>5</v>
      </c>
      <c r="K1179" s="26">
        <f t="shared" si="37"/>
        <v>166050</v>
      </c>
    </row>
    <row r="1180" spans="1:11" ht="97.5" customHeight="1">
      <c r="A1180" s="20">
        <v>4511</v>
      </c>
      <c r="B1180" s="31" t="s">
        <v>24</v>
      </c>
      <c r="C1180" s="39" t="s">
        <v>1748</v>
      </c>
      <c r="D1180" s="39" t="s">
        <v>1736</v>
      </c>
      <c r="E1180" s="30">
        <v>100270</v>
      </c>
      <c r="F1180" s="21">
        <v>9</v>
      </c>
      <c r="G1180" s="25">
        <f t="shared" si="36"/>
        <v>902430</v>
      </c>
      <c r="H1180" s="26">
        <v>3</v>
      </c>
      <c r="I1180" s="26">
        <f>3*92846</f>
        <v>278538</v>
      </c>
      <c r="J1180" s="26">
        <v>6</v>
      </c>
      <c r="K1180" s="26">
        <f t="shared" si="37"/>
        <v>601620</v>
      </c>
    </row>
    <row r="1181" spans="1:11" ht="36">
      <c r="A1181" s="20">
        <v>4512</v>
      </c>
      <c r="B1181" s="31" t="s">
        <v>1331</v>
      </c>
      <c r="C1181" s="39" t="s">
        <v>1749</v>
      </c>
      <c r="D1181" s="39" t="s">
        <v>1737</v>
      </c>
      <c r="E1181" s="30">
        <v>640</v>
      </c>
      <c r="F1181" s="21">
        <v>40</v>
      </c>
      <c r="G1181" s="25">
        <f t="shared" si="36"/>
        <v>25600</v>
      </c>
      <c r="H1181" s="26"/>
      <c r="I1181" s="26"/>
      <c r="J1181" s="26">
        <v>40</v>
      </c>
      <c r="K1181" s="26">
        <f t="shared" si="37"/>
        <v>25600</v>
      </c>
    </row>
    <row r="1182" spans="1:11" ht="116.25" customHeight="1">
      <c r="A1182" s="20">
        <v>4513</v>
      </c>
      <c r="B1182" s="31" t="s">
        <v>17</v>
      </c>
      <c r="C1182" s="39" t="s">
        <v>1739</v>
      </c>
      <c r="D1182" s="39" t="s">
        <v>1740</v>
      </c>
      <c r="E1182" s="30">
        <v>10850</v>
      </c>
      <c r="F1182" s="21">
        <v>2</v>
      </c>
      <c r="G1182" s="25">
        <f t="shared" si="36"/>
        <v>21700</v>
      </c>
      <c r="H1182" s="26">
        <v>1</v>
      </c>
      <c r="I1182" s="26">
        <v>10053</v>
      </c>
      <c r="J1182" s="26">
        <v>1</v>
      </c>
      <c r="K1182" s="26">
        <f t="shared" si="37"/>
        <v>10850</v>
      </c>
    </row>
    <row r="1183" spans="1:11" ht="228">
      <c r="A1183" s="20">
        <v>4514</v>
      </c>
      <c r="B1183" s="36" t="s">
        <v>17</v>
      </c>
      <c r="C1183" s="38" t="s">
        <v>1741</v>
      </c>
      <c r="D1183" s="38" t="s">
        <v>1742</v>
      </c>
      <c r="E1183" s="30">
        <v>10850</v>
      </c>
      <c r="F1183" s="21">
        <v>3</v>
      </c>
      <c r="G1183" s="25">
        <f t="shared" si="36"/>
        <v>32550</v>
      </c>
      <c r="H1183" s="26">
        <v>1</v>
      </c>
      <c r="I1183" s="26">
        <f>1*9724</f>
        <v>9724</v>
      </c>
      <c r="J1183" s="26">
        <v>3</v>
      </c>
      <c r="K1183" s="26">
        <f t="shared" si="37"/>
        <v>32550</v>
      </c>
    </row>
    <row r="1184" spans="1:11" ht="111.75" customHeight="1">
      <c r="A1184" s="20">
        <v>4515</v>
      </c>
      <c r="B1184" s="36" t="s">
        <v>17</v>
      </c>
      <c r="C1184" s="38" t="s">
        <v>1743</v>
      </c>
      <c r="D1184" s="38" t="s">
        <v>1744</v>
      </c>
      <c r="E1184" s="30">
        <v>10850</v>
      </c>
      <c r="F1184" s="21">
        <v>3</v>
      </c>
      <c r="G1184" s="25">
        <f t="shared" si="36"/>
        <v>32550</v>
      </c>
      <c r="H1184" s="26"/>
      <c r="I1184" s="26"/>
      <c r="J1184" s="26">
        <v>3</v>
      </c>
      <c r="K1184" s="26">
        <f t="shared" si="37"/>
        <v>32550</v>
      </c>
    </row>
    <row r="1185" spans="1:11" ht="72" hidden="1">
      <c r="A1185" s="20">
        <v>4516</v>
      </c>
      <c r="B1185" s="36"/>
      <c r="C1185" s="28" t="s">
        <v>1750</v>
      </c>
      <c r="D1185" s="33" t="s">
        <v>1751</v>
      </c>
      <c r="E1185" s="30"/>
      <c r="F1185" s="21"/>
      <c r="G1185" s="25">
        <f t="shared" si="36"/>
        <v>0</v>
      </c>
      <c r="H1185" s="26"/>
      <c r="I1185" s="26"/>
      <c r="J1185" s="26"/>
      <c r="K1185" s="26">
        <f t="shared" si="37"/>
        <v>0</v>
      </c>
    </row>
    <row r="1186" spans="1:11" ht="312" hidden="1">
      <c r="A1186" s="20">
        <v>4517</v>
      </c>
      <c r="B1186" s="36" t="s">
        <v>24</v>
      </c>
      <c r="C1186" s="38" t="s">
        <v>1731</v>
      </c>
      <c r="D1186" s="38" t="s">
        <v>1732</v>
      </c>
      <c r="E1186" s="30">
        <v>35210</v>
      </c>
      <c r="F1186" s="21"/>
      <c r="G1186" s="25">
        <f t="shared" si="36"/>
        <v>0</v>
      </c>
      <c r="H1186" s="26"/>
      <c r="I1186" s="26"/>
      <c r="J1186" s="26"/>
      <c r="K1186" s="26">
        <f t="shared" si="37"/>
        <v>0</v>
      </c>
    </row>
    <row r="1187" spans="1:11" ht="48" hidden="1">
      <c r="A1187" s="20">
        <v>4518</v>
      </c>
      <c r="B1187" s="36" t="s">
        <v>24</v>
      </c>
      <c r="C1187" s="38" t="s">
        <v>1752</v>
      </c>
      <c r="D1187" s="38" t="s">
        <v>1752</v>
      </c>
      <c r="E1187" s="30">
        <v>25560</v>
      </c>
      <c r="F1187" s="21"/>
      <c r="G1187" s="25">
        <f t="shared" si="36"/>
        <v>0</v>
      </c>
      <c r="H1187" s="26"/>
      <c r="I1187" s="26"/>
      <c r="J1187" s="26"/>
      <c r="K1187" s="26">
        <f t="shared" si="37"/>
        <v>0</v>
      </c>
    </row>
    <row r="1188" spans="1:11" ht="60" hidden="1">
      <c r="A1188" s="20">
        <v>4519</v>
      </c>
      <c r="B1188" s="36" t="s">
        <v>24</v>
      </c>
      <c r="C1188" s="38" t="s">
        <v>1753</v>
      </c>
      <c r="D1188" s="38" t="s">
        <v>1753</v>
      </c>
      <c r="E1188" s="30">
        <v>70960</v>
      </c>
      <c r="F1188" s="21"/>
      <c r="G1188" s="25">
        <f t="shared" si="36"/>
        <v>0</v>
      </c>
      <c r="H1188" s="26"/>
      <c r="I1188" s="26"/>
      <c r="J1188" s="26"/>
      <c r="K1188" s="26">
        <f t="shared" si="37"/>
        <v>0</v>
      </c>
    </row>
    <row r="1189" spans="1:11" ht="48" hidden="1">
      <c r="A1189" s="20">
        <v>4520</v>
      </c>
      <c r="B1189" s="36" t="s">
        <v>24</v>
      </c>
      <c r="C1189" s="39" t="s">
        <v>1754</v>
      </c>
      <c r="D1189" s="39" t="s">
        <v>1754</v>
      </c>
      <c r="E1189" s="30">
        <v>30900</v>
      </c>
      <c r="F1189" s="21"/>
      <c r="G1189" s="25">
        <f t="shared" si="36"/>
        <v>0</v>
      </c>
      <c r="H1189" s="26"/>
      <c r="I1189" s="26"/>
      <c r="J1189" s="26"/>
      <c r="K1189" s="26">
        <f t="shared" si="37"/>
        <v>0</v>
      </c>
    </row>
    <row r="1190" spans="1:11" ht="72" hidden="1">
      <c r="A1190" s="20">
        <v>4521</v>
      </c>
      <c r="B1190" s="36" t="s">
        <v>24</v>
      </c>
      <c r="C1190" s="38" t="s">
        <v>1755</v>
      </c>
      <c r="D1190" s="38" t="s">
        <v>1756</v>
      </c>
      <c r="E1190" s="30">
        <v>33210</v>
      </c>
      <c r="F1190" s="21"/>
      <c r="G1190" s="25">
        <f t="shared" si="36"/>
        <v>0</v>
      </c>
      <c r="H1190" s="26"/>
      <c r="I1190" s="26"/>
      <c r="J1190" s="26"/>
      <c r="K1190" s="26">
        <f t="shared" si="37"/>
        <v>0</v>
      </c>
    </row>
    <row r="1191" spans="1:11" ht="60" hidden="1">
      <c r="A1191" s="20">
        <v>4522</v>
      </c>
      <c r="B1191" s="36" t="s">
        <v>24</v>
      </c>
      <c r="C1191" s="38" t="s">
        <v>1757</v>
      </c>
      <c r="D1191" s="38" t="s">
        <v>1758</v>
      </c>
      <c r="E1191" s="30">
        <v>35120</v>
      </c>
      <c r="F1191" s="21"/>
      <c r="G1191" s="25">
        <f t="shared" si="36"/>
        <v>0</v>
      </c>
      <c r="H1191" s="26"/>
      <c r="I1191" s="26"/>
      <c r="J1191" s="26"/>
      <c r="K1191" s="26">
        <f t="shared" si="37"/>
        <v>0</v>
      </c>
    </row>
    <row r="1192" spans="1:11" ht="60" hidden="1">
      <c r="A1192" s="20">
        <v>4523</v>
      </c>
      <c r="B1192" s="36" t="s">
        <v>24</v>
      </c>
      <c r="C1192" s="38" t="s">
        <v>1759</v>
      </c>
      <c r="D1192" s="38" t="s">
        <v>1760</v>
      </c>
      <c r="E1192" s="30">
        <v>35120</v>
      </c>
      <c r="F1192" s="21"/>
      <c r="G1192" s="25">
        <f t="shared" si="36"/>
        <v>0</v>
      </c>
      <c r="H1192" s="26"/>
      <c r="I1192" s="26"/>
      <c r="J1192" s="26"/>
      <c r="K1192" s="26">
        <f t="shared" si="37"/>
        <v>0</v>
      </c>
    </row>
    <row r="1193" spans="1:11" ht="60" hidden="1">
      <c r="A1193" s="20">
        <v>4524</v>
      </c>
      <c r="B1193" s="36" t="s">
        <v>24</v>
      </c>
      <c r="C1193" s="39" t="s">
        <v>1761</v>
      </c>
      <c r="D1193" s="38" t="s">
        <v>1762</v>
      </c>
      <c r="E1193" s="30">
        <v>35120</v>
      </c>
      <c r="F1193" s="21"/>
      <c r="G1193" s="25">
        <f t="shared" si="36"/>
        <v>0</v>
      </c>
      <c r="H1193" s="26"/>
      <c r="I1193" s="26"/>
      <c r="J1193" s="26"/>
      <c r="K1193" s="26">
        <f t="shared" si="37"/>
        <v>0</v>
      </c>
    </row>
    <row r="1194" spans="1:11" ht="48" hidden="1">
      <c r="A1194" s="20">
        <v>4525</v>
      </c>
      <c r="B1194" s="36"/>
      <c r="C1194" s="60" t="s">
        <v>1763</v>
      </c>
      <c r="D1194" s="38"/>
      <c r="E1194" s="30"/>
      <c r="F1194" s="21"/>
      <c r="G1194" s="25">
        <f t="shared" si="36"/>
        <v>0</v>
      </c>
      <c r="H1194" s="26"/>
      <c r="I1194" s="26"/>
      <c r="J1194" s="26"/>
      <c r="K1194" s="26">
        <f t="shared" si="37"/>
        <v>0</v>
      </c>
    </row>
    <row r="1195" spans="1:11" ht="120" hidden="1">
      <c r="A1195" s="20">
        <v>4526</v>
      </c>
      <c r="B1195" s="36" t="s">
        <v>24</v>
      </c>
      <c r="C1195" s="89" t="s">
        <v>1764</v>
      </c>
      <c r="D1195" s="70" t="s">
        <v>1765</v>
      </c>
      <c r="E1195" s="43">
        <v>31164</v>
      </c>
      <c r="F1195" s="21"/>
      <c r="G1195" s="25">
        <f t="shared" si="36"/>
        <v>0</v>
      </c>
      <c r="H1195" s="26"/>
      <c r="I1195" s="26"/>
      <c r="J1195" s="26"/>
      <c r="K1195" s="26">
        <f t="shared" si="37"/>
        <v>0</v>
      </c>
    </row>
    <row r="1196" spans="1:11" ht="120" hidden="1">
      <c r="A1196" s="20">
        <v>4527</v>
      </c>
      <c r="B1196" s="36" t="s">
        <v>24</v>
      </c>
      <c r="C1196" s="89" t="s">
        <v>1766</v>
      </c>
      <c r="D1196" s="70" t="s">
        <v>1767</v>
      </c>
      <c r="E1196" s="43">
        <v>89915</v>
      </c>
      <c r="F1196" s="21"/>
      <c r="G1196" s="25">
        <f t="shared" si="36"/>
        <v>0</v>
      </c>
      <c r="H1196" s="26"/>
      <c r="I1196" s="26"/>
      <c r="J1196" s="26"/>
      <c r="K1196" s="26">
        <f t="shared" si="37"/>
        <v>0</v>
      </c>
    </row>
    <row r="1197" spans="1:11" ht="120" hidden="1">
      <c r="A1197" s="20">
        <v>4528</v>
      </c>
      <c r="B1197" s="36" t="s">
        <v>24</v>
      </c>
      <c r="C1197" s="89" t="s">
        <v>1768</v>
      </c>
      <c r="D1197" s="70" t="s">
        <v>1769</v>
      </c>
      <c r="E1197" s="43">
        <v>25998</v>
      </c>
      <c r="F1197" s="21"/>
      <c r="G1197" s="25">
        <f t="shared" si="36"/>
        <v>0</v>
      </c>
      <c r="H1197" s="26"/>
      <c r="I1197" s="26"/>
      <c r="J1197" s="26"/>
      <c r="K1197" s="26">
        <f t="shared" si="37"/>
        <v>0</v>
      </c>
    </row>
    <row r="1198" spans="1:11" ht="120" hidden="1">
      <c r="A1198" s="20">
        <v>4529</v>
      </c>
      <c r="B1198" s="36" t="s">
        <v>24</v>
      </c>
      <c r="C1198" s="89" t="s">
        <v>1770</v>
      </c>
      <c r="D1198" s="70" t="s">
        <v>1771</v>
      </c>
      <c r="E1198" s="43">
        <v>133063</v>
      </c>
      <c r="F1198" s="21"/>
      <c r="G1198" s="25">
        <f t="shared" si="36"/>
        <v>0</v>
      </c>
      <c r="H1198" s="26"/>
      <c r="I1198" s="26"/>
      <c r="J1198" s="26"/>
      <c r="K1198" s="26">
        <f t="shared" si="37"/>
        <v>0</v>
      </c>
    </row>
    <row r="1199" spans="1:11" ht="120" hidden="1">
      <c r="A1199" s="20">
        <v>4530</v>
      </c>
      <c r="B1199" s="36" t="s">
        <v>24</v>
      </c>
      <c r="C1199" s="89" t="s">
        <v>1772</v>
      </c>
      <c r="D1199" s="70" t="s">
        <v>1773</v>
      </c>
      <c r="E1199" s="43">
        <v>93156</v>
      </c>
      <c r="F1199" s="21"/>
      <c r="G1199" s="25">
        <f t="shared" si="36"/>
        <v>0</v>
      </c>
      <c r="H1199" s="26"/>
      <c r="I1199" s="26"/>
      <c r="J1199" s="26"/>
      <c r="K1199" s="26">
        <f t="shared" si="37"/>
        <v>0</v>
      </c>
    </row>
    <row r="1200" spans="1:11" ht="120" hidden="1">
      <c r="A1200" s="20">
        <v>4531</v>
      </c>
      <c r="B1200" s="36" t="s">
        <v>24</v>
      </c>
      <c r="C1200" s="89" t="s">
        <v>1774</v>
      </c>
      <c r="D1200" s="70" t="s">
        <v>1775</v>
      </c>
      <c r="E1200" s="43">
        <v>478016</v>
      </c>
      <c r="F1200" s="21"/>
      <c r="G1200" s="25">
        <f t="shared" si="36"/>
        <v>0</v>
      </c>
      <c r="H1200" s="26"/>
      <c r="I1200" s="26"/>
      <c r="J1200" s="26"/>
      <c r="K1200" s="26">
        <f t="shared" si="37"/>
        <v>0</v>
      </c>
    </row>
    <row r="1201" spans="1:11" ht="132" hidden="1">
      <c r="A1201" s="20">
        <v>4532</v>
      </c>
      <c r="B1201" s="36" t="s">
        <v>24</v>
      </c>
      <c r="C1201" s="89" t="s">
        <v>1776</v>
      </c>
      <c r="D1201" s="70" t="s">
        <v>1777</v>
      </c>
      <c r="E1201" s="43">
        <v>34755</v>
      </c>
      <c r="F1201" s="21"/>
      <c r="G1201" s="25">
        <f t="shared" si="36"/>
        <v>0</v>
      </c>
      <c r="H1201" s="26"/>
      <c r="I1201" s="26"/>
      <c r="J1201" s="26"/>
      <c r="K1201" s="26">
        <f t="shared" si="37"/>
        <v>0</v>
      </c>
    </row>
    <row r="1202" spans="1:11" ht="120" hidden="1">
      <c r="A1202" s="20">
        <v>4533</v>
      </c>
      <c r="B1202" s="36" t="s">
        <v>24</v>
      </c>
      <c r="C1202" s="89" t="s">
        <v>1778</v>
      </c>
      <c r="D1202" s="70" t="s">
        <v>1779</v>
      </c>
      <c r="E1202" s="43">
        <v>51758</v>
      </c>
      <c r="F1202" s="21"/>
      <c r="G1202" s="25">
        <f t="shared" si="36"/>
        <v>0</v>
      </c>
      <c r="H1202" s="26"/>
      <c r="I1202" s="26"/>
      <c r="J1202" s="26"/>
      <c r="K1202" s="26">
        <f t="shared" si="37"/>
        <v>0</v>
      </c>
    </row>
    <row r="1203" spans="1:11" ht="120" hidden="1">
      <c r="A1203" s="20">
        <v>4534</v>
      </c>
      <c r="B1203" s="36" t="s">
        <v>24</v>
      </c>
      <c r="C1203" s="89" t="s">
        <v>1780</v>
      </c>
      <c r="D1203" s="70" t="s">
        <v>1781</v>
      </c>
      <c r="E1203" s="43">
        <v>51758</v>
      </c>
      <c r="F1203" s="21"/>
      <c r="G1203" s="25">
        <f t="shared" si="36"/>
        <v>0</v>
      </c>
      <c r="H1203" s="26"/>
      <c r="I1203" s="26"/>
      <c r="J1203" s="26"/>
      <c r="K1203" s="26">
        <f t="shared" si="37"/>
        <v>0</v>
      </c>
    </row>
    <row r="1204" spans="1:11" ht="120" hidden="1">
      <c r="A1204" s="20">
        <v>4535</v>
      </c>
      <c r="B1204" s="36" t="s">
        <v>24</v>
      </c>
      <c r="C1204" s="89" t="s">
        <v>1782</v>
      </c>
      <c r="D1204" s="70" t="s">
        <v>1783</v>
      </c>
      <c r="E1204" s="43">
        <v>51758</v>
      </c>
      <c r="F1204" s="21"/>
      <c r="G1204" s="25">
        <f t="shared" si="36"/>
        <v>0</v>
      </c>
      <c r="H1204" s="26"/>
      <c r="I1204" s="26"/>
      <c r="J1204" s="26"/>
      <c r="K1204" s="26">
        <f t="shared" si="37"/>
        <v>0</v>
      </c>
    </row>
    <row r="1205" spans="1:11" ht="48" hidden="1">
      <c r="A1205" s="20">
        <v>4536</v>
      </c>
      <c r="B1205" s="36"/>
      <c r="C1205" s="62" t="s">
        <v>1784</v>
      </c>
      <c r="D1205" s="70"/>
      <c r="E1205" s="43"/>
      <c r="F1205" s="21"/>
      <c r="G1205" s="25">
        <f t="shared" si="36"/>
        <v>0</v>
      </c>
      <c r="H1205" s="26"/>
      <c r="I1205" s="26"/>
      <c r="J1205" s="26"/>
      <c r="K1205" s="26">
        <f t="shared" si="37"/>
        <v>0</v>
      </c>
    </row>
    <row r="1206" spans="1:11" ht="216" hidden="1">
      <c r="A1206" s="20">
        <v>4537</v>
      </c>
      <c r="B1206" s="36"/>
      <c r="C1206" s="70" t="s">
        <v>1785</v>
      </c>
      <c r="D1206" s="70" t="s">
        <v>1785</v>
      </c>
      <c r="E1206" s="71">
        <v>36660</v>
      </c>
      <c r="F1206" s="21"/>
      <c r="G1206" s="25">
        <f t="shared" si="36"/>
        <v>0</v>
      </c>
      <c r="H1206" s="26"/>
      <c r="I1206" s="26"/>
      <c r="J1206" s="26"/>
      <c r="K1206" s="26">
        <f t="shared" si="37"/>
        <v>0</v>
      </c>
    </row>
    <row r="1207" spans="1:11" ht="228" hidden="1">
      <c r="A1207" s="20">
        <v>4538</v>
      </c>
      <c r="B1207" s="36"/>
      <c r="C1207" s="89" t="s">
        <v>1786</v>
      </c>
      <c r="D1207" s="89" t="s">
        <v>1786</v>
      </c>
      <c r="E1207" s="71">
        <v>30580</v>
      </c>
      <c r="F1207" s="21"/>
      <c r="G1207" s="25">
        <f t="shared" si="36"/>
        <v>0</v>
      </c>
      <c r="H1207" s="26"/>
      <c r="I1207" s="26"/>
      <c r="J1207" s="26"/>
      <c r="K1207" s="26">
        <f t="shared" si="37"/>
        <v>0</v>
      </c>
    </row>
    <row r="1208" spans="1:11" ht="216" hidden="1">
      <c r="A1208" s="20">
        <v>4539</v>
      </c>
      <c r="B1208" s="36"/>
      <c r="C1208" s="70" t="s">
        <v>1787</v>
      </c>
      <c r="D1208" s="70" t="s">
        <v>1787</v>
      </c>
      <c r="E1208" s="71">
        <v>156540</v>
      </c>
      <c r="F1208" s="21"/>
      <c r="G1208" s="25">
        <f t="shared" si="36"/>
        <v>0</v>
      </c>
      <c r="H1208" s="26"/>
      <c r="I1208" s="26"/>
      <c r="J1208" s="26"/>
      <c r="K1208" s="26">
        <f t="shared" si="37"/>
        <v>0</v>
      </c>
    </row>
    <row r="1209" spans="1:11" ht="216" hidden="1">
      <c r="A1209" s="20">
        <v>4540</v>
      </c>
      <c r="B1209" s="36"/>
      <c r="C1209" s="70" t="s">
        <v>1788</v>
      </c>
      <c r="D1209" s="70" t="s">
        <v>1788</v>
      </c>
      <c r="E1209" s="71">
        <v>109590</v>
      </c>
      <c r="F1209" s="21"/>
      <c r="G1209" s="25">
        <f t="shared" si="36"/>
        <v>0</v>
      </c>
      <c r="H1209" s="26"/>
      <c r="I1209" s="26"/>
      <c r="J1209" s="26"/>
      <c r="K1209" s="26">
        <f t="shared" si="37"/>
        <v>0</v>
      </c>
    </row>
    <row r="1210" spans="1:11" ht="216" hidden="1">
      <c r="A1210" s="20">
        <v>4541</v>
      </c>
      <c r="B1210" s="36"/>
      <c r="C1210" s="70" t="s">
        <v>1789</v>
      </c>
      <c r="D1210" s="70" t="s">
        <v>1789</v>
      </c>
      <c r="E1210" s="71">
        <v>562360</v>
      </c>
      <c r="F1210" s="21"/>
      <c r="G1210" s="25">
        <f t="shared" si="36"/>
        <v>0</v>
      </c>
      <c r="H1210" s="26"/>
      <c r="I1210" s="26"/>
      <c r="J1210" s="26"/>
      <c r="K1210" s="26">
        <f t="shared" si="37"/>
        <v>0</v>
      </c>
    </row>
    <row r="1211" spans="1:11" ht="192" hidden="1">
      <c r="A1211" s="20">
        <v>4542</v>
      </c>
      <c r="B1211" s="36"/>
      <c r="C1211" s="70" t="s">
        <v>1790</v>
      </c>
      <c r="D1211" s="70" t="s">
        <v>1790</v>
      </c>
      <c r="E1211" s="71">
        <v>60890</v>
      </c>
      <c r="F1211" s="21"/>
      <c r="G1211" s="25">
        <f t="shared" si="36"/>
        <v>0</v>
      </c>
      <c r="H1211" s="26"/>
      <c r="I1211" s="26"/>
      <c r="J1211" s="26"/>
      <c r="K1211" s="26">
        <f t="shared" si="37"/>
        <v>0</v>
      </c>
    </row>
    <row r="1212" spans="1:11" ht="192" hidden="1">
      <c r="A1212" s="20">
        <v>4543</v>
      </c>
      <c r="B1212" s="36"/>
      <c r="C1212" s="70" t="s">
        <v>1791</v>
      </c>
      <c r="D1212" s="70" t="s">
        <v>1791</v>
      </c>
      <c r="E1212" s="71">
        <v>60890</v>
      </c>
      <c r="F1212" s="21"/>
      <c r="G1212" s="25">
        <f t="shared" si="36"/>
        <v>0</v>
      </c>
      <c r="H1212" s="26"/>
      <c r="I1212" s="26"/>
      <c r="J1212" s="26"/>
      <c r="K1212" s="26">
        <f t="shared" si="37"/>
        <v>0</v>
      </c>
    </row>
    <row r="1213" spans="1:11" ht="192" hidden="1">
      <c r="A1213" s="20">
        <v>4544</v>
      </c>
      <c r="B1213" s="36"/>
      <c r="C1213" s="70" t="s">
        <v>1792</v>
      </c>
      <c r="D1213" s="70" t="s">
        <v>1792</v>
      </c>
      <c r="E1213" s="71">
        <v>60890</v>
      </c>
      <c r="F1213" s="21"/>
      <c r="G1213" s="25">
        <f t="shared" si="36"/>
        <v>0</v>
      </c>
      <c r="H1213" s="26"/>
      <c r="I1213" s="26"/>
      <c r="J1213" s="26"/>
      <c r="K1213" s="26">
        <f t="shared" si="37"/>
        <v>0</v>
      </c>
    </row>
    <row r="1214" spans="1:11" ht="96" hidden="1">
      <c r="A1214" s="20">
        <v>4545</v>
      </c>
      <c r="B1214" s="36"/>
      <c r="C1214" s="70" t="s">
        <v>1793</v>
      </c>
      <c r="D1214" s="70" t="s">
        <v>1793</v>
      </c>
      <c r="E1214" s="71">
        <v>40900</v>
      </c>
      <c r="F1214" s="21"/>
      <c r="G1214" s="25">
        <f t="shared" si="36"/>
        <v>0</v>
      </c>
      <c r="H1214" s="26"/>
      <c r="I1214" s="26"/>
      <c r="J1214" s="26"/>
      <c r="K1214" s="26">
        <f t="shared" si="37"/>
        <v>0</v>
      </c>
    </row>
    <row r="1215" spans="1:11" ht="60" hidden="1">
      <c r="A1215" s="20">
        <v>4546</v>
      </c>
      <c r="B1215" s="36"/>
      <c r="C1215" s="70" t="s">
        <v>1794</v>
      </c>
      <c r="D1215" s="70" t="s">
        <v>1794</v>
      </c>
      <c r="E1215" s="71">
        <v>105770</v>
      </c>
      <c r="F1215" s="21"/>
      <c r="G1215" s="25">
        <f t="shared" si="36"/>
        <v>0</v>
      </c>
      <c r="H1215" s="26"/>
      <c r="I1215" s="26"/>
      <c r="J1215" s="26"/>
      <c r="K1215" s="26">
        <f t="shared" si="37"/>
        <v>0</v>
      </c>
    </row>
    <row r="1216" spans="1:11" ht="96" hidden="1">
      <c r="A1216" s="20">
        <v>4547</v>
      </c>
      <c r="B1216" s="36"/>
      <c r="C1216" s="28" t="s">
        <v>1795</v>
      </c>
      <c r="D1216" s="38"/>
      <c r="E1216" s="30"/>
      <c r="F1216" s="21"/>
      <c r="G1216" s="25">
        <f t="shared" si="36"/>
        <v>0</v>
      </c>
      <c r="H1216" s="26"/>
      <c r="I1216" s="26"/>
      <c r="J1216" s="26"/>
      <c r="K1216" s="26">
        <f t="shared" si="37"/>
        <v>0</v>
      </c>
    </row>
    <row r="1217" spans="1:11" ht="36" hidden="1">
      <c r="A1217" s="20">
        <v>4548</v>
      </c>
      <c r="B1217" s="36" t="s">
        <v>21</v>
      </c>
      <c r="C1217" s="64" t="s">
        <v>1796</v>
      </c>
      <c r="D1217" s="65" t="s">
        <v>1797</v>
      </c>
      <c r="E1217" s="71">
        <v>33800</v>
      </c>
      <c r="F1217" s="21"/>
      <c r="G1217" s="25">
        <f t="shared" si="36"/>
        <v>0</v>
      </c>
      <c r="H1217" s="26"/>
      <c r="I1217" s="26"/>
      <c r="J1217" s="26"/>
      <c r="K1217" s="26">
        <f t="shared" si="37"/>
        <v>0</v>
      </c>
    </row>
    <row r="1218" spans="1:11" ht="36" hidden="1">
      <c r="A1218" s="20">
        <v>4549</v>
      </c>
      <c r="B1218" s="36" t="s">
        <v>21</v>
      </c>
      <c r="C1218" s="64" t="s">
        <v>1798</v>
      </c>
      <c r="D1218" s="65" t="s">
        <v>1799</v>
      </c>
      <c r="E1218" s="71">
        <v>26500</v>
      </c>
      <c r="F1218" s="21"/>
      <c r="G1218" s="25">
        <f t="shared" si="36"/>
        <v>0</v>
      </c>
      <c r="H1218" s="26"/>
      <c r="I1218" s="26"/>
      <c r="J1218" s="26"/>
      <c r="K1218" s="26">
        <f t="shared" si="37"/>
        <v>0</v>
      </c>
    </row>
    <row r="1219" spans="1:11" ht="36" hidden="1">
      <c r="A1219" s="20">
        <v>4550</v>
      </c>
      <c r="B1219" s="36" t="s">
        <v>21</v>
      </c>
      <c r="C1219" s="64" t="s">
        <v>1800</v>
      </c>
      <c r="D1219" s="65" t="s">
        <v>1801</v>
      </c>
      <c r="E1219" s="71">
        <v>38300</v>
      </c>
      <c r="F1219" s="21"/>
      <c r="G1219" s="25">
        <f t="shared" si="36"/>
        <v>0</v>
      </c>
      <c r="H1219" s="26"/>
      <c r="I1219" s="26"/>
      <c r="J1219" s="26"/>
      <c r="K1219" s="26">
        <f t="shared" si="37"/>
        <v>0</v>
      </c>
    </row>
    <row r="1220" spans="1:11" ht="36" hidden="1">
      <c r="A1220" s="20">
        <v>4551</v>
      </c>
      <c r="B1220" s="36" t="s">
        <v>21</v>
      </c>
      <c r="C1220" s="64" t="s">
        <v>1802</v>
      </c>
      <c r="D1220" s="65" t="s">
        <v>1801</v>
      </c>
      <c r="E1220" s="71">
        <v>16800</v>
      </c>
      <c r="F1220" s="21"/>
      <c r="G1220" s="25">
        <f t="shared" si="36"/>
        <v>0</v>
      </c>
      <c r="H1220" s="26"/>
      <c r="I1220" s="26"/>
      <c r="J1220" s="26"/>
      <c r="K1220" s="26">
        <f t="shared" si="37"/>
        <v>0</v>
      </c>
    </row>
    <row r="1221" spans="1:11" ht="72" hidden="1">
      <c r="A1221" s="20">
        <v>4552</v>
      </c>
      <c r="B1221" s="36" t="s">
        <v>24</v>
      </c>
      <c r="C1221" s="64" t="s">
        <v>1803</v>
      </c>
      <c r="D1221" s="65" t="s">
        <v>1804</v>
      </c>
      <c r="E1221" s="71">
        <v>5300</v>
      </c>
      <c r="F1221" s="21"/>
      <c r="G1221" s="25">
        <f t="shared" si="36"/>
        <v>0</v>
      </c>
      <c r="H1221" s="26"/>
      <c r="I1221" s="26"/>
      <c r="J1221" s="26"/>
      <c r="K1221" s="26">
        <f t="shared" si="37"/>
        <v>0</v>
      </c>
    </row>
    <row r="1222" spans="1:11" ht="60" hidden="1">
      <c r="A1222" s="20">
        <v>4553</v>
      </c>
      <c r="B1222" s="36" t="s">
        <v>24</v>
      </c>
      <c r="C1222" s="64" t="s">
        <v>1805</v>
      </c>
      <c r="D1222" s="65" t="s">
        <v>1806</v>
      </c>
      <c r="E1222" s="71">
        <v>79000</v>
      </c>
      <c r="F1222" s="21"/>
      <c r="G1222" s="25">
        <f t="shared" si="36"/>
        <v>0</v>
      </c>
      <c r="H1222" s="26"/>
      <c r="I1222" s="26"/>
      <c r="J1222" s="26"/>
      <c r="K1222" s="26">
        <f t="shared" si="37"/>
        <v>0</v>
      </c>
    </row>
    <row r="1223" spans="1:11" ht="60" hidden="1">
      <c r="A1223" s="20">
        <v>4554</v>
      </c>
      <c r="B1223" s="36" t="s">
        <v>24</v>
      </c>
      <c r="C1223" s="64" t="s">
        <v>1807</v>
      </c>
      <c r="D1223" s="65" t="s">
        <v>1808</v>
      </c>
      <c r="E1223" s="71">
        <v>94200</v>
      </c>
      <c r="F1223" s="21"/>
      <c r="G1223" s="25">
        <f t="shared" si="36"/>
        <v>0</v>
      </c>
      <c r="H1223" s="26"/>
      <c r="I1223" s="26"/>
      <c r="J1223" s="26"/>
      <c r="K1223" s="26">
        <f t="shared" si="37"/>
        <v>0</v>
      </c>
    </row>
    <row r="1224" spans="1:11" ht="24" hidden="1">
      <c r="A1224" s="20">
        <v>4555</v>
      </c>
      <c r="B1224" s="36" t="s">
        <v>24</v>
      </c>
      <c r="C1224" s="64" t="s">
        <v>1809</v>
      </c>
      <c r="D1224" s="65" t="s">
        <v>1810</v>
      </c>
      <c r="E1224" s="71">
        <v>47300</v>
      </c>
      <c r="F1224" s="21"/>
      <c r="G1224" s="25">
        <f t="shared" si="36"/>
        <v>0</v>
      </c>
      <c r="H1224" s="26"/>
      <c r="I1224" s="26"/>
      <c r="J1224" s="26"/>
      <c r="K1224" s="26">
        <f t="shared" si="37"/>
        <v>0</v>
      </c>
    </row>
    <row r="1225" spans="1:11" hidden="1">
      <c r="A1225" s="20">
        <v>4556</v>
      </c>
      <c r="B1225" s="36" t="s">
        <v>12</v>
      </c>
      <c r="C1225" s="64" t="s">
        <v>1811</v>
      </c>
      <c r="D1225" s="65" t="s">
        <v>1812</v>
      </c>
      <c r="E1225" s="71">
        <v>54800</v>
      </c>
      <c r="F1225" s="21"/>
      <c r="G1225" s="25">
        <f t="shared" si="36"/>
        <v>0</v>
      </c>
      <c r="H1225" s="26"/>
      <c r="I1225" s="26"/>
      <c r="J1225" s="26"/>
      <c r="K1225" s="26">
        <f t="shared" si="37"/>
        <v>0</v>
      </c>
    </row>
    <row r="1226" spans="1:11" hidden="1">
      <c r="A1226" s="20">
        <v>4557</v>
      </c>
      <c r="B1226" s="36" t="s">
        <v>12</v>
      </c>
      <c r="C1226" s="64" t="s">
        <v>1813</v>
      </c>
      <c r="D1226" s="65" t="s">
        <v>1812</v>
      </c>
      <c r="E1226" s="71">
        <v>4800</v>
      </c>
      <c r="F1226" s="21"/>
      <c r="G1226" s="25">
        <f t="shared" si="36"/>
        <v>0</v>
      </c>
      <c r="H1226" s="26"/>
      <c r="I1226" s="26"/>
      <c r="J1226" s="26"/>
      <c r="K1226" s="26">
        <f t="shared" si="37"/>
        <v>0</v>
      </c>
    </row>
    <row r="1227" spans="1:11" ht="48" hidden="1">
      <c r="A1227" s="20">
        <v>4558</v>
      </c>
      <c r="B1227" s="36" t="s">
        <v>17</v>
      </c>
      <c r="C1227" s="64" t="s">
        <v>1814</v>
      </c>
      <c r="D1227" s="65" t="s">
        <v>1815</v>
      </c>
      <c r="E1227" s="71">
        <v>47300</v>
      </c>
      <c r="F1227" s="21"/>
      <c r="G1227" s="25">
        <f t="shared" si="36"/>
        <v>0</v>
      </c>
      <c r="H1227" s="26"/>
      <c r="I1227" s="26"/>
      <c r="J1227" s="26"/>
      <c r="K1227" s="26">
        <f t="shared" si="37"/>
        <v>0</v>
      </c>
    </row>
    <row r="1228" spans="1:11" ht="24" hidden="1">
      <c r="A1228" s="20">
        <v>4559</v>
      </c>
      <c r="B1228" s="36" t="s">
        <v>12</v>
      </c>
      <c r="C1228" s="64" t="s">
        <v>1816</v>
      </c>
      <c r="D1228" s="65">
        <v>1</v>
      </c>
      <c r="E1228" s="71">
        <v>111800</v>
      </c>
      <c r="F1228" s="21"/>
      <c r="G1228" s="25">
        <f t="shared" si="36"/>
        <v>0</v>
      </c>
      <c r="H1228" s="26"/>
      <c r="I1228" s="26"/>
      <c r="J1228" s="26"/>
      <c r="K1228" s="26">
        <f t="shared" si="37"/>
        <v>0</v>
      </c>
    </row>
    <row r="1229" spans="1:11" ht="48" hidden="1">
      <c r="A1229" s="20">
        <v>4560</v>
      </c>
      <c r="B1229" s="31"/>
      <c r="C1229" s="37" t="s">
        <v>1817</v>
      </c>
      <c r="D1229" s="33"/>
      <c r="E1229" s="30"/>
      <c r="F1229" s="21"/>
      <c r="G1229" s="25">
        <f t="shared" si="36"/>
        <v>0</v>
      </c>
      <c r="H1229" s="26"/>
      <c r="I1229" s="26"/>
      <c r="J1229" s="26"/>
      <c r="K1229" s="26">
        <f t="shared" si="37"/>
        <v>0</v>
      </c>
    </row>
    <row r="1230" spans="1:11" ht="24" hidden="1">
      <c r="A1230" s="20">
        <v>4561</v>
      </c>
      <c r="B1230" s="101" t="s">
        <v>1714</v>
      </c>
      <c r="C1230" s="102" t="s">
        <v>1818</v>
      </c>
      <c r="D1230" s="103" t="s">
        <v>1818</v>
      </c>
      <c r="E1230" s="44">
        <v>30000</v>
      </c>
      <c r="F1230" s="21"/>
      <c r="G1230" s="25">
        <f t="shared" si="36"/>
        <v>0</v>
      </c>
      <c r="H1230" s="26"/>
      <c r="I1230" s="26"/>
      <c r="J1230" s="26"/>
      <c r="K1230" s="26">
        <f t="shared" si="37"/>
        <v>0</v>
      </c>
    </row>
    <row r="1231" spans="1:11" ht="48" hidden="1">
      <c r="A1231" s="20">
        <v>4562</v>
      </c>
      <c r="B1231" s="101" t="s">
        <v>19</v>
      </c>
      <c r="C1231" s="102" t="s">
        <v>1819</v>
      </c>
      <c r="D1231" s="103" t="s">
        <v>1820</v>
      </c>
      <c r="E1231" s="44">
        <v>28000</v>
      </c>
      <c r="F1231" s="21"/>
      <c r="G1231" s="25">
        <f t="shared" si="36"/>
        <v>0</v>
      </c>
      <c r="H1231" s="26"/>
      <c r="I1231" s="26"/>
      <c r="J1231" s="26"/>
      <c r="K1231" s="26">
        <f t="shared" si="37"/>
        <v>0</v>
      </c>
    </row>
    <row r="1232" spans="1:11" ht="48" hidden="1">
      <c r="A1232" s="20">
        <v>4563</v>
      </c>
      <c r="B1232" s="101" t="s">
        <v>19</v>
      </c>
      <c r="C1232" s="102" t="s">
        <v>1821</v>
      </c>
      <c r="D1232" s="102" t="s">
        <v>1822</v>
      </c>
      <c r="E1232" s="44">
        <v>10000</v>
      </c>
      <c r="F1232" s="21"/>
      <c r="G1232" s="25">
        <f t="shared" ref="G1232:G1295" si="38">E1232*F1232</f>
        <v>0</v>
      </c>
      <c r="H1232" s="26"/>
      <c r="I1232" s="26"/>
      <c r="J1232" s="26"/>
      <c r="K1232" s="26">
        <f t="shared" ref="K1232:K1295" si="39">E1232*J1232</f>
        <v>0</v>
      </c>
    </row>
    <row r="1233" spans="1:11" ht="24" hidden="1">
      <c r="A1233" s="20">
        <v>4564</v>
      </c>
      <c r="B1233" s="101" t="s">
        <v>19</v>
      </c>
      <c r="C1233" s="102" t="s">
        <v>1823</v>
      </c>
      <c r="D1233" s="103" t="s">
        <v>1824</v>
      </c>
      <c r="E1233" s="104">
        <v>17000</v>
      </c>
      <c r="F1233" s="21"/>
      <c r="G1233" s="25">
        <f t="shared" si="38"/>
        <v>0</v>
      </c>
      <c r="H1233" s="26"/>
      <c r="I1233" s="26"/>
      <c r="J1233" s="26"/>
      <c r="K1233" s="26">
        <f t="shared" si="39"/>
        <v>0</v>
      </c>
    </row>
    <row r="1234" spans="1:11" ht="36" hidden="1">
      <c r="A1234" s="20">
        <v>4565</v>
      </c>
      <c r="B1234" s="101" t="s">
        <v>19</v>
      </c>
      <c r="C1234" s="102" t="s">
        <v>1825</v>
      </c>
      <c r="D1234" s="103" t="s">
        <v>1826</v>
      </c>
      <c r="E1234" s="44">
        <v>10000</v>
      </c>
      <c r="F1234" s="21"/>
      <c r="G1234" s="25">
        <f t="shared" si="38"/>
        <v>0</v>
      </c>
      <c r="H1234" s="26"/>
      <c r="I1234" s="26"/>
      <c r="J1234" s="26"/>
      <c r="K1234" s="26">
        <f t="shared" si="39"/>
        <v>0</v>
      </c>
    </row>
    <row r="1235" spans="1:11" ht="84" hidden="1">
      <c r="A1235" s="20">
        <v>4566</v>
      </c>
      <c r="B1235" s="101" t="s">
        <v>19</v>
      </c>
      <c r="C1235" s="102" t="s">
        <v>1827</v>
      </c>
      <c r="D1235" s="103" t="s">
        <v>1828</v>
      </c>
      <c r="E1235" s="44">
        <v>95000</v>
      </c>
      <c r="F1235" s="21"/>
      <c r="G1235" s="25">
        <f t="shared" si="38"/>
        <v>0</v>
      </c>
      <c r="H1235" s="26"/>
      <c r="I1235" s="26"/>
      <c r="J1235" s="26"/>
      <c r="K1235" s="26">
        <f t="shared" si="39"/>
        <v>0</v>
      </c>
    </row>
    <row r="1236" spans="1:11" ht="24" hidden="1">
      <c r="A1236" s="20">
        <v>4567</v>
      </c>
      <c r="B1236" s="101" t="s">
        <v>24</v>
      </c>
      <c r="C1236" s="102" t="s">
        <v>1728</v>
      </c>
      <c r="D1236" s="103" t="s">
        <v>1829</v>
      </c>
      <c r="E1236" s="44">
        <v>1500</v>
      </c>
      <c r="F1236" s="21"/>
      <c r="G1236" s="25">
        <f t="shared" si="38"/>
        <v>0</v>
      </c>
      <c r="H1236" s="26"/>
      <c r="I1236" s="26"/>
      <c r="J1236" s="26"/>
      <c r="K1236" s="26">
        <f t="shared" si="39"/>
        <v>0</v>
      </c>
    </row>
    <row r="1237" spans="1:11" ht="72" hidden="1">
      <c r="A1237" s="20">
        <v>4568</v>
      </c>
      <c r="B1237" s="101"/>
      <c r="C1237" s="105" t="s">
        <v>1830</v>
      </c>
      <c r="D1237" s="103"/>
      <c r="E1237" s="30"/>
      <c r="F1237" s="21"/>
      <c r="G1237" s="25">
        <f t="shared" si="38"/>
        <v>0</v>
      </c>
      <c r="H1237" s="26"/>
      <c r="I1237" s="26"/>
      <c r="J1237" s="26"/>
      <c r="K1237" s="26">
        <f t="shared" si="39"/>
        <v>0</v>
      </c>
    </row>
    <row r="1238" spans="1:11" ht="60" hidden="1">
      <c r="A1238" s="20">
        <v>4569</v>
      </c>
      <c r="B1238" s="101" t="s">
        <v>24</v>
      </c>
      <c r="C1238" s="23" t="s">
        <v>1831</v>
      </c>
      <c r="D1238" s="23" t="s">
        <v>1832</v>
      </c>
      <c r="E1238" s="87">
        <v>50400</v>
      </c>
      <c r="F1238" s="21"/>
      <c r="G1238" s="25">
        <f t="shared" si="38"/>
        <v>0</v>
      </c>
      <c r="H1238" s="26"/>
      <c r="I1238" s="26"/>
      <c r="J1238" s="26"/>
      <c r="K1238" s="26">
        <f t="shared" si="39"/>
        <v>0</v>
      </c>
    </row>
    <row r="1239" spans="1:11" ht="48" hidden="1">
      <c r="A1239" s="20">
        <v>4570</v>
      </c>
      <c r="B1239" s="101" t="s">
        <v>24</v>
      </c>
      <c r="C1239" s="23" t="s">
        <v>1833</v>
      </c>
      <c r="D1239" s="23" t="s">
        <v>1834</v>
      </c>
      <c r="E1239" s="87">
        <v>120900</v>
      </c>
      <c r="F1239" s="21"/>
      <c r="G1239" s="25">
        <f t="shared" si="38"/>
        <v>0</v>
      </c>
      <c r="H1239" s="26"/>
      <c r="I1239" s="26"/>
      <c r="J1239" s="26"/>
      <c r="K1239" s="26">
        <f t="shared" si="39"/>
        <v>0</v>
      </c>
    </row>
    <row r="1240" spans="1:11" ht="48" hidden="1">
      <c r="A1240" s="20">
        <v>4571</v>
      </c>
      <c r="B1240" s="101" t="s">
        <v>24</v>
      </c>
      <c r="C1240" s="23" t="s">
        <v>1835</v>
      </c>
      <c r="D1240" s="23" t="s">
        <v>1836</v>
      </c>
      <c r="E1240" s="87">
        <v>36200</v>
      </c>
      <c r="F1240" s="21"/>
      <c r="G1240" s="25">
        <f t="shared" si="38"/>
        <v>0</v>
      </c>
      <c r="H1240" s="26"/>
      <c r="I1240" s="26"/>
      <c r="J1240" s="26"/>
      <c r="K1240" s="26">
        <f t="shared" si="39"/>
        <v>0</v>
      </c>
    </row>
    <row r="1241" spans="1:11" ht="48" hidden="1">
      <c r="A1241" s="20">
        <v>4572</v>
      </c>
      <c r="B1241" s="101" t="s">
        <v>24</v>
      </c>
      <c r="C1241" s="23" t="s">
        <v>1837</v>
      </c>
      <c r="D1241" s="23" t="s">
        <v>1838</v>
      </c>
      <c r="E1241" s="87">
        <v>71300</v>
      </c>
      <c r="F1241" s="21"/>
      <c r="G1241" s="25">
        <f t="shared" si="38"/>
        <v>0</v>
      </c>
      <c r="H1241" s="26"/>
      <c r="I1241" s="26"/>
      <c r="J1241" s="26"/>
      <c r="K1241" s="26">
        <f t="shared" si="39"/>
        <v>0</v>
      </c>
    </row>
    <row r="1242" spans="1:11" ht="48" hidden="1">
      <c r="A1242" s="20">
        <v>4573</v>
      </c>
      <c r="B1242" s="101" t="s">
        <v>24</v>
      </c>
      <c r="C1242" s="23" t="s">
        <v>1839</v>
      </c>
      <c r="D1242" s="23" t="s">
        <v>1840</v>
      </c>
      <c r="E1242" s="87">
        <v>39000</v>
      </c>
      <c r="F1242" s="21"/>
      <c r="G1242" s="25">
        <f t="shared" si="38"/>
        <v>0</v>
      </c>
      <c r="H1242" s="26"/>
      <c r="I1242" s="26"/>
      <c r="J1242" s="26"/>
      <c r="K1242" s="26">
        <f t="shared" si="39"/>
        <v>0</v>
      </c>
    </row>
    <row r="1243" spans="1:11" ht="96" hidden="1">
      <c r="A1243" s="20">
        <v>4574</v>
      </c>
      <c r="B1243" s="101" t="s">
        <v>24</v>
      </c>
      <c r="C1243" s="23" t="s">
        <v>1841</v>
      </c>
      <c r="D1243" s="57" t="s">
        <v>1842</v>
      </c>
      <c r="E1243" s="87">
        <v>65450</v>
      </c>
      <c r="F1243" s="21"/>
      <c r="G1243" s="25">
        <f t="shared" si="38"/>
        <v>0</v>
      </c>
      <c r="H1243" s="26"/>
      <c r="I1243" s="26"/>
      <c r="J1243" s="26"/>
      <c r="K1243" s="26">
        <f t="shared" si="39"/>
        <v>0</v>
      </c>
    </row>
    <row r="1244" spans="1:11" ht="48" hidden="1">
      <c r="A1244" s="20">
        <v>4575</v>
      </c>
      <c r="B1244" s="31"/>
      <c r="C1244" s="59" t="s">
        <v>1843</v>
      </c>
      <c r="D1244" s="33"/>
      <c r="E1244" s="30"/>
      <c r="F1244" s="21"/>
      <c r="G1244" s="25">
        <f t="shared" si="38"/>
        <v>0</v>
      </c>
      <c r="H1244" s="26"/>
      <c r="I1244" s="26"/>
      <c r="J1244" s="26"/>
      <c r="K1244" s="26">
        <f t="shared" si="39"/>
        <v>0</v>
      </c>
    </row>
    <row r="1245" spans="1:11" ht="48" hidden="1">
      <c r="A1245" s="20">
        <v>4576</v>
      </c>
      <c r="B1245" s="83" t="s">
        <v>24</v>
      </c>
      <c r="C1245" s="23" t="s">
        <v>1844</v>
      </c>
      <c r="D1245" s="57" t="s">
        <v>1845</v>
      </c>
      <c r="E1245" s="30">
        <v>45900</v>
      </c>
      <c r="F1245" s="21"/>
      <c r="G1245" s="25">
        <f t="shared" si="38"/>
        <v>0</v>
      </c>
      <c r="H1245" s="26"/>
      <c r="I1245" s="26"/>
      <c r="J1245" s="26"/>
      <c r="K1245" s="26">
        <f t="shared" si="39"/>
        <v>0</v>
      </c>
    </row>
    <row r="1246" spans="1:11" ht="48" hidden="1">
      <c r="A1246" s="20">
        <v>4577</v>
      </c>
      <c r="B1246" s="83" t="s">
        <v>24</v>
      </c>
      <c r="C1246" s="23" t="s">
        <v>1846</v>
      </c>
      <c r="D1246" s="57" t="s">
        <v>1847</v>
      </c>
      <c r="E1246" s="30">
        <v>79900</v>
      </c>
      <c r="F1246" s="21"/>
      <c r="G1246" s="25">
        <f t="shared" si="38"/>
        <v>0</v>
      </c>
      <c r="H1246" s="26"/>
      <c r="I1246" s="26"/>
      <c r="J1246" s="26"/>
      <c r="K1246" s="26">
        <f t="shared" si="39"/>
        <v>0</v>
      </c>
    </row>
    <row r="1247" spans="1:11" ht="36" hidden="1">
      <c r="A1247" s="20">
        <v>4578</v>
      </c>
      <c r="B1247" s="83" t="s">
        <v>24</v>
      </c>
      <c r="C1247" s="23" t="s">
        <v>1848</v>
      </c>
      <c r="D1247" s="48" t="s">
        <v>1849</v>
      </c>
      <c r="E1247" s="30">
        <v>58900</v>
      </c>
      <c r="F1247" s="21"/>
      <c r="G1247" s="25">
        <f t="shared" si="38"/>
        <v>0</v>
      </c>
      <c r="H1247" s="26"/>
      <c r="I1247" s="26"/>
      <c r="J1247" s="26"/>
      <c r="K1247" s="26">
        <f t="shared" si="39"/>
        <v>0</v>
      </c>
    </row>
    <row r="1248" spans="1:11" ht="36" hidden="1">
      <c r="A1248" s="20">
        <v>4579</v>
      </c>
      <c r="B1248" s="83" t="s">
        <v>24</v>
      </c>
      <c r="C1248" s="23" t="s">
        <v>1850</v>
      </c>
      <c r="D1248" s="48" t="s">
        <v>1851</v>
      </c>
      <c r="E1248" s="30">
        <v>107900</v>
      </c>
      <c r="F1248" s="21"/>
      <c r="G1248" s="25">
        <f t="shared" si="38"/>
        <v>0</v>
      </c>
      <c r="H1248" s="26"/>
      <c r="I1248" s="26"/>
      <c r="J1248" s="26"/>
      <c r="K1248" s="26">
        <f t="shared" si="39"/>
        <v>0</v>
      </c>
    </row>
    <row r="1249" spans="1:11" hidden="1">
      <c r="A1249" s="20">
        <v>4580</v>
      </c>
      <c r="B1249" s="83" t="s">
        <v>24</v>
      </c>
      <c r="C1249" s="23" t="s">
        <v>1852</v>
      </c>
      <c r="D1249" s="48" t="s">
        <v>1853</v>
      </c>
      <c r="E1249" s="30">
        <v>68900</v>
      </c>
      <c r="F1249" s="21"/>
      <c r="G1249" s="25">
        <f t="shared" si="38"/>
        <v>0</v>
      </c>
      <c r="H1249" s="26"/>
      <c r="I1249" s="26"/>
      <c r="J1249" s="26"/>
      <c r="K1249" s="26">
        <f t="shared" si="39"/>
        <v>0</v>
      </c>
    </row>
    <row r="1250" spans="1:11" ht="36" hidden="1">
      <c r="A1250" s="20">
        <v>4581</v>
      </c>
      <c r="B1250" s="83" t="s">
        <v>24</v>
      </c>
      <c r="C1250" s="23" t="s">
        <v>1854</v>
      </c>
      <c r="D1250" s="48" t="s">
        <v>1855</v>
      </c>
      <c r="E1250" s="30">
        <v>54900</v>
      </c>
      <c r="F1250" s="21"/>
      <c r="G1250" s="25">
        <f t="shared" si="38"/>
        <v>0</v>
      </c>
      <c r="H1250" s="26"/>
      <c r="I1250" s="26"/>
      <c r="J1250" s="26"/>
      <c r="K1250" s="26">
        <f t="shared" si="39"/>
        <v>0</v>
      </c>
    </row>
    <row r="1251" spans="1:11" ht="60" hidden="1">
      <c r="A1251" s="20">
        <v>4582</v>
      </c>
      <c r="B1251" s="83"/>
      <c r="C1251" s="60" t="s">
        <v>1856</v>
      </c>
      <c r="D1251" s="48"/>
      <c r="E1251" s="30"/>
      <c r="F1251" s="21"/>
      <c r="G1251" s="25">
        <f t="shared" si="38"/>
        <v>0</v>
      </c>
      <c r="H1251" s="26"/>
      <c r="I1251" s="26"/>
      <c r="J1251" s="26"/>
      <c r="K1251" s="26">
        <f t="shared" si="39"/>
        <v>0</v>
      </c>
    </row>
    <row r="1252" spans="1:11" ht="84" hidden="1">
      <c r="A1252" s="20">
        <v>4583</v>
      </c>
      <c r="B1252" s="83" t="s">
        <v>24</v>
      </c>
      <c r="C1252" s="23" t="s">
        <v>1857</v>
      </c>
      <c r="D1252" s="48" t="s">
        <v>1858</v>
      </c>
      <c r="E1252" s="30">
        <v>28000</v>
      </c>
      <c r="F1252" s="21"/>
      <c r="G1252" s="25">
        <f t="shared" si="38"/>
        <v>0</v>
      </c>
      <c r="H1252" s="26"/>
      <c r="I1252" s="26"/>
      <c r="J1252" s="26"/>
      <c r="K1252" s="26">
        <f t="shared" si="39"/>
        <v>0</v>
      </c>
    </row>
    <row r="1253" spans="1:11" ht="72" hidden="1">
      <c r="A1253" s="20">
        <v>4584</v>
      </c>
      <c r="B1253" s="83"/>
      <c r="C1253" s="60" t="s">
        <v>1859</v>
      </c>
      <c r="D1253" s="48"/>
      <c r="E1253" s="30"/>
      <c r="F1253" s="21"/>
      <c r="G1253" s="25">
        <f t="shared" si="38"/>
        <v>0</v>
      </c>
      <c r="H1253" s="26"/>
      <c r="I1253" s="26"/>
      <c r="J1253" s="26"/>
      <c r="K1253" s="26">
        <f t="shared" si="39"/>
        <v>0</v>
      </c>
    </row>
    <row r="1254" spans="1:11" ht="60" hidden="1">
      <c r="A1254" s="20">
        <v>4585</v>
      </c>
      <c r="B1254" s="83" t="s">
        <v>1860</v>
      </c>
      <c r="C1254" s="102" t="s">
        <v>1861</v>
      </c>
      <c r="D1254" s="102" t="s">
        <v>1862</v>
      </c>
      <c r="E1254" s="30">
        <v>145400</v>
      </c>
      <c r="F1254" s="21"/>
      <c r="G1254" s="25">
        <f t="shared" si="38"/>
        <v>0</v>
      </c>
      <c r="H1254" s="26"/>
      <c r="I1254" s="26"/>
      <c r="J1254" s="26"/>
      <c r="K1254" s="26">
        <f t="shared" si="39"/>
        <v>0</v>
      </c>
    </row>
    <row r="1255" spans="1:11" ht="48" hidden="1">
      <c r="A1255" s="20">
        <v>4586</v>
      </c>
      <c r="B1255" s="83" t="s">
        <v>24</v>
      </c>
      <c r="C1255" s="57" t="s">
        <v>1863</v>
      </c>
      <c r="D1255" s="23" t="s">
        <v>1864</v>
      </c>
      <c r="E1255" s="30">
        <v>216720</v>
      </c>
      <c r="F1255" s="21"/>
      <c r="G1255" s="25">
        <f t="shared" si="38"/>
        <v>0</v>
      </c>
      <c r="H1255" s="26"/>
      <c r="I1255" s="26"/>
      <c r="J1255" s="26"/>
      <c r="K1255" s="26">
        <f t="shared" si="39"/>
        <v>0</v>
      </c>
    </row>
    <row r="1256" spans="1:11" ht="60" hidden="1">
      <c r="A1256" s="20">
        <v>4587</v>
      </c>
      <c r="B1256" s="83" t="s">
        <v>24</v>
      </c>
      <c r="C1256" s="23" t="s">
        <v>1865</v>
      </c>
      <c r="D1256" s="23" t="s">
        <v>1865</v>
      </c>
      <c r="E1256" s="30">
        <v>315700</v>
      </c>
      <c r="F1256" s="21"/>
      <c r="G1256" s="25">
        <f t="shared" si="38"/>
        <v>0</v>
      </c>
      <c r="H1256" s="26"/>
      <c r="I1256" s="26"/>
      <c r="J1256" s="26"/>
      <c r="K1256" s="26">
        <f t="shared" si="39"/>
        <v>0</v>
      </c>
    </row>
    <row r="1257" spans="1:11" ht="72" hidden="1">
      <c r="A1257" s="20">
        <v>4588</v>
      </c>
      <c r="B1257" s="83" t="s">
        <v>24</v>
      </c>
      <c r="C1257" s="23" t="s">
        <v>1866</v>
      </c>
      <c r="D1257" s="23" t="s">
        <v>1866</v>
      </c>
      <c r="E1257" s="30">
        <v>50380</v>
      </c>
      <c r="F1257" s="21"/>
      <c r="G1257" s="25">
        <f t="shared" si="38"/>
        <v>0</v>
      </c>
      <c r="H1257" s="26"/>
      <c r="I1257" s="26"/>
      <c r="J1257" s="26"/>
      <c r="K1257" s="26">
        <f t="shared" si="39"/>
        <v>0</v>
      </c>
    </row>
    <row r="1258" spans="1:11" ht="60" hidden="1">
      <c r="A1258" s="20">
        <v>4589</v>
      </c>
      <c r="B1258" s="83" t="s">
        <v>24</v>
      </c>
      <c r="C1258" s="57" t="s">
        <v>1867</v>
      </c>
      <c r="D1258" s="57" t="s">
        <v>1867</v>
      </c>
      <c r="E1258" s="30">
        <v>49160</v>
      </c>
      <c r="F1258" s="21"/>
      <c r="G1258" s="25">
        <f t="shared" si="38"/>
        <v>0</v>
      </c>
      <c r="H1258" s="26"/>
      <c r="I1258" s="26"/>
      <c r="J1258" s="26"/>
      <c r="K1258" s="26">
        <f t="shared" si="39"/>
        <v>0</v>
      </c>
    </row>
    <row r="1259" spans="1:11" ht="24" hidden="1">
      <c r="A1259" s="20">
        <v>4590</v>
      </c>
      <c r="B1259" s="83" t="s">
        <v>24</v>
      </c>
      <c r="C1259" s="57" t="s">
        <v>1868</v>
      </c>
      <c r="D1259" s="57" t="s">
        <v>1869</v>
      </c>
      <c r="E1259" s="30">
        <v>12650</v>
      </c>
      <c r="F1259" s="21"/>
      <c r="G1259" s="25">
        <f t="shared" si="38"/>
        <v>0</v>
      </c>
      <c r="H1259" s="26"/>
      <c r="I1259" s="26"/>
      <c r="J1259" s="26"/>
      <c r="K1259" s="26">
        <f t="shared" si="39"/>
        <v>0</v>
      </c>
    </row>
    <row r="1260" spans="1:11" ht="60" hidden="1">
      <c r="A1260" s="20">
        <v>4591</v>
      </c>
      <c r="B1260" s="83"/>
      <c r="C1260" s="60" t="s">
        <v>1870</v>
      </c>
      <c r="D1260" s="57"/>
      <c r="E1260" s="30"/>
      <c r="F1260" s="21"/>
      <c r="G1260" s="25">
        <f t="shared" si="38"/>
        <v>0</v>
      </c>
      <c r="H1260" s="26"/>
      <c r="I1260" s="26"/>
      <c r="J1260" s="26"/>
      <c r="K1260" s="26">
        <f t="shared" si="39"/>
        <v>0</v>
      </c>
    </row>
    <row r="1261" spans="1:11" ht="36" hidden="1">
      <c r="A1261" s="20">
        <v>4592</v>
      </c>
      <c r="B1261" s="83" t="s">
        <v>24</v>
      </c>
      <c r="C1261" s="57" t="s">
        <v>1871</v>
      </c>
      <c r="D1261" s="23" t="s">
        <v>1872</v>
      </c>
      <c r="E1261" s="71">
        <v>24600</v>
      </c>
      <c r="F1261" s="21"/>
      <c r="G1261" s="25">
        <f t="shared" si="38"/>
        <v>0</v>
      </c>
      <c r="H1261" s="26"/>
      <c r="I1261" s="26"/>
      <c r="J1261" s="26"/>
      <c r="K1261" s="26">
        <f t="shared" si="39"/>
        <v>0</v>
      </c>
    </row>
    <row r="1262" spans="1:11" ht="36" hidden="1">
      <c r="A1262" s="20">
        <v>4593</v>
      </c>
      <c r="B1262" s="83" t="s">
        <v>24</v>
      </c>
      <c r="C1262" s="57" t="s">
        <v>1873</v>
      </c>
      <c r="D1262" s="23" t="s">
        <v>1874</v>
      </c>
      <c r="E1262" s="71">
        <v>17160</v>
      </c>
      <c r="F1262" s="21"/>
      <c r="G1262" s="25">
        <f t="shared" si="38"/>
        <v>0</v>
      </c>
      <c r="H1262" s="26"/>
      <c r="I1262" s="26"/>
      <c r="J1262" s="26"/>
      <c r="K1262" s="26">
        <f t="shared" si="39"/>
        <v>0</v>
      </c>
    </row>
    <row r="1263" spans="1:11" ht="48" hidden="1">
      <c r="A1263" s="20">
        <v>4594</v>
      </c>
      <c r="B1263" s="83" t="s">
        <v>24</v>
      </c>
      <c r="C1263" s="57" t="s">
        <v>1875</v>
      </c>
      <c r="D1263" s="23" t="s">
        <v>1876</v>
      </c>
      <c r="E1263" s="71">
        <v>52500</v>
      </c>
      <c r="F1263" s="21"/>
      <c r="G1263" s="25">
        <f t="shared" si="38"/>
        <v>0</v>
      </c>
      <c r="H1263" s="26"/>
      <c r="I1263" s="26"/>
      <c r="J1263" s="26"/>
      <c r="K1263" s="26">
        <f t="shared" si="39"/>
        <v>0</v>
      </c>
    </row>
    <row r="1264" spans="1:11" ht="60" hidden="1">
      <c r="A1264" s="20">
        <v>4595</v>
      </c>
      <c r="B1264" s="83" t="s">
        <v>24</v>
      </c>
      <c r="C1264" s="57" t="s">
        <v>1877</v>
      </c>
      <c r="D1264" s="57" t="s">
        <v>1878</v>
      </c>
      <c r="E1264" s="71">
        <v>18960</v>
      </c>
      <c r="F1264" s="21"/>
      <c r="G1264" s="25">
        <f t="shared" si="38"/>
        <v>0</v>
      </c>
      <c r="H1264" s="26"/>
      <c r="I1264" s="26"/>
      <c r="J1264" s="26"/>
      <c r="K1264" s="26">
        <f t="shared" si="39"/>
        <v>0</v>
      </c>
    </row>
    <row r="1265" spans="1:11" ht="72" hidden="1">
      <c r="A1265" s="20">
        <v>4596</v>
      </c>
      <c r="B1265" s="31"/>
      <c r="C1265" s="106" t="s">
        <v>1879</v>
      </c>
      <c r="D1265" s="33"/>
      <c r="E1265" s="30"/>
      <c r="F1265" s="21"/>
      <c r="G1265" s="25">
        <f t="shared" si="38"/>
        <v>0</v>
      </c>
      <c r="H1265" s="26"/>
      <c r="I1265" s="26"/>
      <c r="J1265" s="26"/>
      <c r="K1265" s="26">
        <f t="shared" si="39"/>
        <v>0</v>
      </c>
    </row>
    <row r="1266" spans="1:11" ht="48" hidden="1">
      <c r="A1266" s="20">
        <v>4597</v>
      </c>
      <c r="B1266" s="31" t="s">
        <v>24</v>
      </c>
      <c r="C1266" s="29" t="s">
        <v>1880</v>
      </c>
      <c r="D1266" s="107" t="s">
        <v>1881</v>
      </c>
      <c r="E1266" s="98">
        <v>6915</v>
      </c>
      <c r="F1266" s="21"/>
      <c r="G1266" s="25">
        <f t="shared" si="38"/>
        <v>0</v>
      </c>
      <c r="H1266" s="26"/>
      <c r="I1266" s="26"/>
      <c r="J1266" s="26"/>
      <c r="K1266" s="26">
        <f t="shared" si="39"/>
        <v>0</v>
      </c>
    </row>
    <row r="1267" spans="1:11" ht="48" hidden="1">
      <c r="A1267" s="20">
        <v>4598</v>
      </c>
      <c r="B1267" s="31" t="s">
        <v>24</v>
      </c>
      <c r="C1267" s="29" t="s">
        <v>1882</v>
      </c>
      <c r="D1267" s="107" t="s">
        <v>1883</v>
      </c>
      <c r="E1267" s="98">
        <v>9083</v>
      </c>
      <c r="F1267" s="21"/>
      <c r="G1267" s="25">
        <f t="shared" si="38"/>
        <v>0</v>
      </c>
      <c r="H1267" s="26"/>
      <c r="I1267" s="26"/>
      <c r="J1267" s="26"/>
      <c r="K1267" s="26">
        <f t="shared" si="39"/>
        <v>0</v>
      </c>
    </row>
    <row r="1268" spans="1:11" ht="60" hidden="1">
      <c r="A1268" s="20">
        <v>4599</v>
      </c>
      <c r="B1268" s="31" t="s">
        <v>24</v>
      </c>
      <c r="C1268" s="29" t="s">
        <v>1884</v>
      </c>
      <c r="D1268" s="107" t="s">
        <v>1883</v>
      </c>
      <c r="E1268" s="98">
        <v>12863</v>
      </c>
      <c r="F1268" s="21"/>
      <c r="G1268" s="25">
        <f t="shared" si="38"/>
        <v>0</v>
      </c>
      <c r="H1268" s="26"/>
      <c r="I1268" s="26"/>
      <c r="J1268" s="26"/>
      <c r="K1268" s="26">
        <f t="shared" si="39"/>
        <v>0</v>
      </c>
    </row>
    <row r="1269" spans="1:11" ht="48" hidden="1">
      <c r="A1269" s="20">
        <v>4600</v>
      </c>
      <c r="B1269" s="31" t="s">
        <v>24</v>
      </c>
      <c r="C1269" s="29" t="s">
        <v>1885</v>
      </c>
      <c r="D1269" s="107" t="s">
        <v>1886</v>
      </c>
      <c r="E1269" s="98">
        <v>20948</v>
      </c>
      <c r="F1269" s="21"/>
      <c r="G1269" s="25">
        <f t="shared" si="38"/>
        <v>0</v>
      </c>
      <c r="H1269" s="26"/>
      <c r="I1269" s="26"/>
      <c r="J1269" s="26"/>
      <c r="K1269" s="26">
        <f t="shared" si="39"/>
        <v>0</v>
      </c>
    </row>
    <row r="1270" spans="1:11" ht="48" hidden="1">
      <c r="A1270" s="20">
        <v>4601</v>
      </c>
      <c r="B1270" s="31" t="s">
        <v>24</v>
      </c>
      <c r="C1270" s="29" t="s">
        <v>1887</v>
      </c>
      <c r="D1270" s="107" t="s">
        <v>1888</v>
      </c>
      <c r="E1270" s="98">
        <v>12863</v>
      </c>
      <c r="F1270" s="21"/>
      <c r="G1270" s="25">
        <f t="shared" si="38"/>
        <v>0</v>
      </c>
      <c r="H1270" s="26"/>
      <c r="I1270" s="26"/>
      <c r="J1270" s="26"/>
      <c r="K1270" s="26">
        <f t="shared" si="39"/>
        <v>0</v>
      </c>
    </row>
    <row r="1271" spans="1:11" ht="36" hidden="1">
      <c r="A1271" s="20">
        <v>4602</v>
      </c>
      <c r="B1271" s="31" t="s">
        <v>24</v>
      </c>
      <c r="C1271" s="29" t="s">
        <v>1889</v>
      </c>
      <c r="D1271" s="107" t="s">
        <v>1890</v>
      </c>
      <c r="E1271" s="98">
        <v>19845</v>
      </c>
      <c r="F1271" s="21"/>
      <c r="G1271" s="25">
        <f t="shared" si="38"/>
        <v>0</v>
      </c>
      <c r="H1271" s="26"/>
      <c r="I1271" s="26"/>
      <c r="J1271" s="26"/>
      <c r="K1271" s="26">
        <f t="shared" si="39"/>
        <v>0</v>
      </c>
    </row>
    <row r="1272" spans="1:11" ht="36" hidden="1">
      <c r="A1272" s="20">
        <v>4603</v>
      </c>
      <c r="B1272" s="31" t="s">
        <v>24</v>
      </c>
      <c r="C1272" s="29" t="s">
        <v>1891</v>
      </c>
      <c r="D1272" s="107" t="s">
        <v>1892</v>
      </c>
      <c r="E1272" s="98">
        <v>19845</v>
      </c>
      <c r="F1272" s="21"/>
      <c r="G1272" s="25">
        <f t="shared" si="38"/>
        <v>0</v>
      </c>
      <c r="H1272" s="26"/>
      <c r="I1272" s="26"/>
      <c r="J1272" s="26"/>
      <c r="K1272" s="26">
        <f t="shared" si="39"/>
        <v>0</v>
      </c>
    </row>
    <row r="1273" spans="1:11" ht="36" hidden="1">
      <c r="A1273" s="20">
        <v>4604</v>
      </c>
      <c r="B1273" s="31" t="s">
        <v>24</v>
      </c>
      <c r="C1273" s="29" t="s">
        <v>1893</v>
      </c>
      <c r="D1273" s="107" t="s">
        <v>1894</v>
      </c>
      <c r="E1273" s="98">
        <v>9345</v>
      </c>
      <c r="F1273" s="21"/>
      <c r="G1273" s="25">
        <f t="shared" si="38"/>
        <v>0</v>
      </c>
      <c r="H1273" s="26"/>
      <c r="I1273" s="26"/>
      <c r="J1273" s="26"/>
      <c r="K1273" s="26">
        <f t="shared" si="39"/>
        <v>0</v>
      </c>
    </row>
    <row r="1274" spans="1:11" ht="36" hidden="1">
      <c r="A1274" s="20">
        <v>4605</v>
      </c>
      <c r="B1274" s="31" t="s">
        <v>24</v>
      </c>
      <c r="C1274" s="29" t="s">
        <v>1895</v>
      </c>
      <c r="D1274" s="107" t="s">
        <v>1896</v>
      </c>
      <c r="E1274" s="98">
        <v>35438</v>
      </c>
      <c r="F1274" s="21"/>
      <c r="G1274" s="25">
        <f t="shared" si="38"/>
        <v>0</v>
      </c>
      <c r="H1274" s="26"/>
      <c r="I1274" s="26"/>
      <c r="J1274" s="26"/>
      <c r="K1274" s="26">
        <f t="shared" si="39"/>
        <v>0</v>
      </c>
    </row>
    <row r="1275" spans="1:11" ht="36" hidden="1">
      <c r="A1275" s="20">
        <v>4606</v>
      </c>
      <c r="B1275" s="31" t="s">
        <v>24</v>
      </c>
      <c r="C1275" s="29" t="s">
        <v>1897</v>
      </c>
      <c r="D1275" s="107" t="s">
        <v>1898</v>
      </c>
      <c r="E1275" s="98">
        <v>80588</v>
      </c>
      <c r="F1275" s="21"/>
      <c r="G1275" s="25">
        <f t="shared" si="38"/>
        <v>0</v>
      </c>
      <c r="H1275" s="26"/>
      <c r="I1275" s="26"/>
      <c r="J1275" s="26"/>
      <c r="K1275" s="26">
        <f t="shared" si="39"/>
        <v>0</v>
      </c>
    </row>
    <row r="1276" spans="1:11" ht="36" hidden="1">
      <c r="A1276" s="20">
        <v>4607</v>
      </c>
      <c r="B1276" s="31" t="s">
        <v>24</v>
      </c>
      <c r="C1276" s="29" t="s">
        <v>1899</v>
      </c>
      <c r="D1276" s="107" t="s">
        <v>1900</v>
      </c>
      <c r="E1276" s="98">
        <v>8794</v>
      </c>
      <c r="F1276" s="21"/>
      <c r="G1276" s="25">
        <f t="shared" si="38"/>
        <v>0</v>
      </c>
      <c r="H1276" s="26"/>
      <c r="I1276" s="26"/>
      <c r="J1276" s="26"/>
      <c r="K1276" s="26">
        <f t="shared" si="39"/>
        <v>0</v>
      </c>
    </row>
    <row r="1277" spans="1:11" ht="36" hidden="1">
      <c r="A1277" s="20">
        <v>4608</v>
      </c>
      <c r="B1277" s="31" t="s">
        <v>24</v>
      </c>
      <c r="C1277" s="29" t="s">
        <v>1901</v>
      </c>
      <c r="D1277" s="107" t="s">
        <v>1902</v>
      </c>
      <c r="E1277" s="98">
        <v>33233</v>
      </c>
      <c r="F1277" s="21"/>
      <c r="G1277" s="25">
        <f t="shared" si="38"/>
        <v>0</v>
      </c>
      <c r="H1277" s="26"/>
      <c r="I1277" s="26"/>
      <c r="J1277" s="26"/>
      <c r="K1277" s="26">
        <f t="shared" si="39"/>
        <v>0</v>
      </c>
    </row>
    <row r="1278" spans="1:11" ht="84" hidden="1">
      <c r="A1278" s="20">
        <v>4609</v>
      </c>
      <c r="B1278" s="31" t="s">
        <v>24</v>
      </c>
      <c r="C1278" s="29" t="s">
        <v>1903</v>
      </c>
      <c r="D1278" s="107" t="s">
        <v>1888</v>
      </c>
      <c r="E1278" s="98">
        <v>19583</v>
      </c>
      <c r="F1278" s="21"/>
      <c r="G1278" s="25">
        <f t="shared" si="38"/>
        <v>0</v>
      </c>
      <c r="H1278" s="26"/>
      <c r="I1278" s="26"/>
      <c r="J1278" s="26"/>
      <c r="K1278" s="26">
        <f t="shared" si="39"/>
        <v>0</v>
      </c>
    </row>
    <row r="1279" spans="1:11" ht="36" hidden="1">
      <c r="A1279" s="20">
        <v>4610</v>
      </c>
      <c r="B1279" s="31" t="s">
        <v>24</v>
      </c>
      <c r="C1279" s="29" t="s">
        <v>1904</v>
      </c>
      <c r="D1279" s="107" t="s">
        <v>1905</v>
      </c>
      <c r="E1279" s="98">
        <v>9713</v>
      </c>
      <c r="F1279" s="21"/>
      <c r="G1279" s="25">
        <f t="shared" si="38"/>
        <v>0</v>
      </c>
      <c r="H1279" s="26"/>
      <c r="I1279" s="26"/>
      <c r="J1279" s="26"/>
      <c r="K1279" s="26">
        <f t="shared" si="39"/>
        <v>0</v>
      </c>
    </row>
    <row r="1280" spans="1:11" ht="48" hidden="1">
      <c r="A1280" s="20">
        <v>4611</v>
      </c>
      <c r="B1280" s="31" t="s">
        <v>24</v>
      </c>
      <c r="C1280" s="29" t="s">
        <v>1906</v>
      </c>
      <c r="D1280" s="107" t="s">
        <v>1907</v>
      </c>
      <c r="E1280" s="98">
        <v>40898</v>
      </c>
      <c r="F1280" s="21"/>
      <c r="G1280" s="25">
        <f t="shared" si="38"/>
        <v>0</v>
      </c>
      <c r="H1280" s="26"/>
      <c r="I1280" s="26"/>
      <c r="J1280" s="26"/>
      <c r="K1280" s="26">
        <f t="shared" si="39"/>
        <v>0</v>
      </c>
    </row>
    <row r="1281" spans="1:11" ht="48" hidden="1">
      <c r="A1281" s="20">
        <v>4612</v>
      </c>
      <c r="B1281" s="31" t="s">
        <v>24</v>
      </c>
      <c r="C1281" s="29" t="s">
        <v>1908</v>
      </c>
      <c r="D1281" s="107" t="s">
        <v>1907</v>
      </c>
      <c r="E1281" s="98">
        <v>47408</v>
      </c>
      <c r="F1281" s="21"/>
      <c r="G1281" s="25">
        <f t="shared" si="38"/>
        <v>0</v>
      </c>
      <c r="H1281" s="26"/>
      <c r="I1281" s="26"/>
      <c r="J1281" s="26"/>
      <c r="K1281" s="26">
        <f t="shared" si="39"/>
        <v>0</v>
      </c>
    </row>
    <row r="1282" spans="1:11" ht="60" hidden="1">
      <c r="A1282" s="20">
        <v>4613</v>
      </c>
      <c r="B1282" s="31" t="s">
        <v>24</v>
      </c>
      <c r="C1282" s="29" t="s">
        <v>1909</v>
      </c>
      <c r="D1282" s="107" t="s">
        <v>1894</v>
      </c>
      <c r="E1282" s="98">
        <v>15068</v>
      </c>
      <c r="F1282" s="21"/>
      <c r="G1282" s="25">
        <f t="shared" si="38"/>
        <v>0</v>
      </c>
      <c r="H1282" s="26"/>
      <c r="I1282" s="26"/>
      <c r="J1282" s="26"/>
      <c r="K1282" s="26">
        <f t="shared" si="39"/>
        <v>0</v>
      </c>
    </row>
    <row r="1283" spans="1:11" ht="36" hidden="1">
      <c r="A1283" s="20">
        <v>4614</v>
      </c>
      <c r="B1283" s="31" t="s">
        <v>24</v>
      </c>
      <c r="C1283" s="29" t="s">
        <v>1910</v>
      </c>
      <c r="D1283" s="107" t="s">
        <v>1911</v>
      </c>
      <c r="E1283" s="98">
        <v>153012</v>
      </c>
      <c r="F1283" s="21"/>
      <c r="G1283" s="25">
        <f t="shared" si="38"/>
        <v>0</v>
      </c>
      <c r="H1283" s="26"/>
      <c r="I1283" s="26"/>
      <c r="J1283" s="26"/>
      <c r="K1283" s="26">
        <f t="shared" si="39"/>
        <v>0</v>
      </c>
    </row>
    <row r="1284" spans="1:11" ht="36" hidden="1">
      <c r="A1284" s="20">
        <v>4615</v>
      </c>
      <c r="B1284" s="31" t="s">
        <v>24</v>
      </c>
      <c r="C1284" s="29" t="s">
        <v>1912</v>
      </c>
      <c r="D1284" s="107" t="s">
        <v>1913</v>
      </c>
      <c r="E1284" s="98">
        <v>23783</v>
      </c>
      <c r="F1284" s="21"/>
      <c r="G1284" s="25">
        <f t="shared" si="38"/>
        <v>0</v>
      </c>
      <c r="H1284" s="26"/>
      <c r="I1284" s="26"/>
      <c r="J1284" s="26"/>
      <c r="K1284" s="26">
        <f t="shared" si="39"/>
        <v>0</v>
      </c>
    </row>
    <row r="1285" spans="1:11" ht="36" hidden="1">
      <c r="A1285" s="20">
        <v>4616</v>
      </c>
      <c r="B1285" s="31" t="s">
        <v>24</v>
      </c>
      <c r="C1285" s="29" t="s">
        <v>1914</v>
      </c>
      <c r="D1285" s="107" t="s">
        <v>1915</v>
      </c>
      <c r="E1285" s="98">
        <v>20318</v>
      </c>
      <c r="F1285" s="21"/>
      <c r="G1285" s="25">
        <f t="shared" si="38"/>
        <v>0</v>
      </c>
      <c r="H1285" s="26"/>
      <c r="I1285" s="26"/>
      <c r="J1285" s="26"/>
      <c r="K1285" s="26">
        <f t="shared" si="39"/>
        <v>0</v>
      </c>
    </row>
    <row r="1286" spans="1:11" ht="36" hidden="1">
      <c r="A1286" s="20">
        <v>4617</v>
      </c>
      <c r="B1286" s="31" t="s">
        <v>24</v>
      </c>
      <c r="C1286" s="29" t="s">
        <v>1916</v>
      </c>
      <c r="D1286" s="107" t="s">
        <v>1917</v>
      </c>
      <c r="E1286" s="98">
        <v>61163</v>
      </c>
      <c r="F1286" s="21"/>
      <c r="G1286" s="25">
        <f t="shared" si="38"/>
        <v>0</v>
      </c>
      <c r="H1286" s="26"/>
      <c r="I1286" s="26"/>
      <c r="J1286" s="26"/>
      <c r="K1286" s="26">
        <f t="shared" si="39"/>
        <v>0</v>
      </c>
    </row>
    <row r="1287" spans="1:11" ht="36" hidden="1">
      <c r="A1287" s="20">
        <v>4618</v>
      </c>
      <c r="B1287" s="31" t="s">
        <v>24</v>
      </c>
      <c r="C1287" s="29" t="s">
        <v>1918</v>
      </c>
      <c r="D1287" s="107" t="s">
        <v>1919</v>
      </c>
      <c r="E1287" s="98">
        <v>11288</v>
      </c>
      <c r="F1287" s="21"/>
      <c r="G1287" s="25">
        <f t="shared" si="38"/>
        <v>0</v>
      </c>
      <c r="H1287" s="26"/>
      <c r="I1287" s="26"/>
      <c r="J1287" s="26"/>
      <c r="K1287" s="26">
        <f t="shared" si="39"/>
        <v>0</v>
      </c>
    </row>
    <row r="1288" spans="1:11" ht="48" hidden="1">
      <c r="A1288" s="20">
        <v>4619</v>
      </c>
      <c r="B1288" s="31" t="s">
        <v>24</v>
      </c>
      <c r="C1288" s="29" t="s">
        <v>1920</v>
      </c>
      <c r="D1288" s="107" t="s">
        <v>1894</v>
      </c>
      <c r="E1288" s="98">
        <v>43050</v>
      </c>
      <c r="F1288" s="21"/>
      <c r="G1288" s="25">
        <f t="shared" si="38"/>
        <v>0</v>
      </c>
      <c r="H1288" s="26"/>
      <c r="I1288" s="26"/>
      <c r="J1288" s="26"/>
      <c r="K1288" s="26">
        <f t="shared" si="39"/>
        <v>0</v>
      </c>
    </row>
    <row r="1289" spans="1:11" ht="36" hidden="1">
      <c r="A1289" s="20">
        <v>4620</v>
      </c>
      <c r="B1289" s="31" t="s">
        <v>24</v>
      </c>
      <c r="C1289" s="29" t="s">
        <v>1921</v>
      </c>
      <c r="D1289" s="107" t="s">
        <v>1922</v>
      </c>
      <c r="E1289" s="98">
        <v>8873</v>
      </c>
      <c r="F1289" s="21"/>
      <c r="G1289" s="25">
        <f t="shared" si="38"/>
        <v>0</v>
      </c>
      <c r="H1289" s="26"/>
      <c r="I1289" s="26"/>
      <c r="J1289" s="26"/>
      <c r="K1289" s="26">
        <f t="shared" si="39"/>
        <v>0</v>
      </c>
    </row>
    <row r="1290" spans="1:11" ht="48" hidden="1">
      <c r="A1290" s="20">
        <v>4621</v>
      </c>
      <c r="B1290" s="31" t="s">
        <v>24</v>
      </c>
      <c r="C1290" s="29" t="s">
        <v>1923</v>
      </c>
      <c r="D1290" s="107" t="s">
        <v>1905</v>
      </c>
      <c r="E1290" s="98">
        <v>22313</v>
      </c>
      <c r="F1290" s="21"/>
      <c r="G1290" s="25">
        <f t="shared" si="38"/>
        <v>0</v>
      </c>
      <c r="H1290" s="26"/>
      <c r="I1290" s="26"/>
      <c r="J1290" s="26"/>
      <c r="K1290" s="26">
        <f t="shared" si="39"/>
        <v>0</v>
      </c>
    </row>
    <row r="1291" spans="1:11" ht="36" hidden="1">
      <c r="A1291" s="20">
        <v>4622</v>
      </c>
      <c r="B1291" s="31" t="s">
        <v>24</v>
      </c>
      <c r="C1291" s="29" t="s">
        <v>1924</v>
      </c>
      <c r="D1291" s="107" t="s">
        <v>1925</v>
      </c>
      <c r="E1291" s="98">
        <v>16538</v>
      </c>
      <c r="F1291" s="21"/>
      <c r="G1291" s="25">
        <f t="shared" si="38"/>
        <v>0</v>
      </c>
      <c r="H1291" s="26"/>
      <c r="I1291" s="26"/>
      <c r="J1291" s="26"/>
      <c r="K1291" s="26">
        <f t="shared" si="39"/>
        <v>0</v>
      </c>
    </row>
    <row r="1292" spans="1:11" ht="24" hidden="1">
      <c r="A1292" s="20">
        <v>4623</v>
      </c>
      <c r="B1292" s="31" t="s">
        <v>24</v>
      </c>
      <c r="C1292" s="29" t="s">
        <v>1926</v>
      </c>
      <c r="D1292" s="107" t="s">
        <v>1927</v>
      </c>
      <c r="E1292" s="98">
        <v>29138</v>
      </c>
      <c r="F1292" s="21"/>
      <c r="G1292" s="25">
        <f t="shared" si="38"/>
        <v>0</v>
      </c>
      <c r="H1292" s="26"/>
      <c r="I1292" s="26"/>
      <c r="J1292" s="26"/>
      <c r="K1292" s="26">
        <f t="shared" si="39"/>
        <v>0</v>
      </c>
    </row>
    <row r="1293" spans="1:11" hidden="1">
      <c r="A1293" s="20">
        <v>4624</v>
      </c>
      <c r="B1293" s="31" t="s">
        <v>24</v>
      </c>
      <c r="C1293" s="42" t="s">
        <v>1928</v>
      </c>
      <c r="D1293" s="42" t="s">
        <v>1929</v>
      </c>
      <c r="E1293" s="98">
        <v>206588</v>
      </c>
      <c r="F1293" s="21"/>
      <c r="G1293" s="25">
        <f t="shared" si="38"/>
        <v>0</v>
      </c>
      <c r="H1293" s="26"/>
      <c r="I1293" s="26"/>
      <c r="J1293" s="26"/>
      <c r="K1293" s="26">
        <f t="shared" si="39"/>
        <v>0</v>
      </c>
    </row>
    <row r="1294" spans="1:11" hidden="1">
      <c r="A1294" s="20">
        <v>4625</v>
      </c>
      <c r="B1294" s="31" t="s">
        <v>24</v>
      </c>
      <c r="C1294" s="42" t="s">
        <v>1930</v>
      </c>
      <c r="D1294" s="42" t="s">
        <v>1931</v>
      </c>
      <c r="E1294" s="98">
        <v>229898</v>
      </c>
      <c r="F1294" s="21"/>
      <c r="G1294" s="25">
        <f t="shared" si="38"/>
        <v>0</v>
      </c>
      <c r="H1294" s="26"/>
      <c r="I1294" s="26"/>
      <c r="J1294" s="26"/>
      <c r="K1294" s="26">
        <f t="shared" si="39"/>
        <v>0</v>
      </c>
    </row>
    <row r="1295" spans="1:11" ht="24" hidden="1">
      <c r="A1295" s="20">
        <v>4626</v>
      </c>
      <c r="B1295" s="31"/>
      <c r="C1295" s="70" t="s">
        <v>1932</v>
      </c>
      <c r="D1295" s="42" t="s">
        <v>1933</v>
      </c>
      <c r="E1295" s="98">
        <v>59775</v>
      </c>
      <c r="F1295" s="21"/>
      <c r="G1295" s="25">
        <f t="shared" si="38"/>
        <v>0</v>
      </c>
      <c r="H1295" s="26"/>
      <c r="I1295" s="26"/>
      <c r="J1295" s="26"/>
      <c r="K1295" s="26">
        <f t="shared" si="39"/>
        <v>0</v>
      </c>
    </row>
    <row r="1296" spans="1:11" ht="36" hidden="1">
      <c r="A1296" s="20">
        <v>4627</v>
      </c>
      <c r="B1296" s="31"/>
      <c r="C1296" s="70" t="s">
        <v>1934</v>
      </c>
      <c r="D1296" s="42" t="s">
        <v>1933</v>
      </c>
      <c r="E1296" s="98">
        <v>59775</v>
      </c>
      <c r="F1296" s="21"/>
      <c r="G1296" s="25">
        <f t="shared" ref="G1296:G1359" si="40">E1296*F1296</f>
        <v>0</v>
      </c>
      <c r="H1296" s="26"/>
      <c r="I1296" s="26"/>
      <c r="J1296" s="26"/>
      <c r="K1296" s="26">
        <f t="shared" ref="K1296:K1359" si="41">E1296*J1296</f>
        <v>0</v>
      </c>
    </row>
    <row r="1297" spans="1:11" ht="36" hidden="1">
      <c r="A1297" s="20">
        <v>4628</v>
      </c>
      <c r="B1297" s="31"/>
      <c r="C1297" s="70" t="s">
        <v>1935</v>
      </c>
      <c r="D1297" s="42" t="s">
        <v>1936</v>
      </c>
      <c r="E1297" s="98">
        <v>150900</v>
      </c>
      <c r="F1297" s="21"/>
      <c r="G1297" s="25">
        <f t="shared" si="40"/>
        <v>0</v>
      </c>
      <c r="H1297" s="26"/>
      <c r="I1297" s="26"/>
      <c r="J1297" s="26"/>
      <c r="K1297" s="26">
        <f t="shared" si="41"/>
        <v>0</v>
      </c>
    </row>
    <row r="1298" spans="1:11" ht="36" hidden="1">
      <c r="A1298" s="20">
        <v>4629</v>
      </c>
      <c r="B1298" s="31"/>
      <c r="C1298" s="70" t="s">
        <v>1937</v>
      </c>
      <c r="D1298" s="42" t="s">
        <v>1936</v>
      </c>
      <c r="E1298" s="98">
        <v>150900</v>
      </c>
      <c r="F1298" s="21"/>
      <c r="G1298" s="25">
        <f t="shared" si="40"/>
        <v>0</v>
      </c>
      <c r="H1298" s="26"/>
      <c r="I1298" s="26"/>
      <c r="J1298" s="26"/>
      <c r="K1298" s="26">
        <f t="shared" si="41"/>
        <v>0</v>
      </c>
    </row>
    <row r="1299" spans="1:11" ht="48" hidden="1">
      <c r="A1299" s="20">
        <v>4630</v>
      </c>
      <c r="B1299" s="31"/>
      <c r="C1299" s="70" t="s">
        <v>1938</v>
      </c>
      <c r="D1299" s="42" t="s">
        <v>1939</v>
      </c>
      <c r="E1299" s="98">
        <v>153143</v>
      </c>
      <c r="F1299" s="21"/>
      <c r="G1299" s="25">
        <f t="shared" si="40"/>
        <v>0</v>
      </c>
      <c r="H1299" s="26"/>
      <c r="I1299" s="26"/>
      <c r="J1299" s="26"/>
      <c r="K1299" s="26">
        <f t="shared" si="41"/>
        <v>0</v>
      </c>
    </row>
    <row r="1300" spans="1:11" ht="48" hidden="1">
      <c r="A1300" s="20">
        <v>4631</v>
      </c>
      <c r="B1300" s="31"/>
      <c r="C1300" s="70" t="s">
        <v>1940</v>
      </c>
      <c r="D1300" s="42" t="s">
        <v>1941</v>
      </c>
      <c r="E1300" s="98">
        <v>68697</v>
      </c>
      <c r="F1300" s="21"/>
      <c r="G1300" s="25">
        <f t="shared" si="40"/>
        <v>0</v>
      </c>
      <c r="H1300" s="26"/>
      <c r="I1300" s="26"/>
      <c r="J1300" s="26"/>
      <c r="K1300" s="26">
        <f t="shared" si="41"/>
        <v>0</v>
      </c>
    </row>
    <row r="1301" spans="1:11" ht="48" hidden="1">
      <c r="A1301" s="20">
        <v>4632</v>
      </c>
      <c r="B1301" s="31"/>
      <c r="C1301" s="70" t="s">
        <v>1942</v>
      </c>
      <c r="D1301" s="42" t="s">
        <v>1941</v>
      </c>
      <c r="E1301" s="98">
        <v>79643</v>
      </c>
      <c r="F1301" s="21"/>
      <c r="G1301" s="25">
        <f t="shared" si="40"/>
        <v>0</v>
      </c>
      <c r="H1301" s="26"/>
      <c r="I1301" s="26"/>
      <c r="J1301" s="26"/>
      <c r="K1301" s="26">
        <f t="shared" si="41"/>
        <v>0</v>
      </c>
    </row>
    <row r="1302" spans="1:11" ht="84" hidden="1">
      <c r="A1302" s="20">
        <v>4633</v>
      </c>
      <c r="B1302" s="31"/>
      <c r="C1302" s="70" t="s">
        <v>1943</v>
      </c>
      <c r="D1302" s="42" t="s">
        <v>1944</v>
      </c>
      <c r="E1302" s="98">
        <v>48248</v>
      </c>
      <c r="F1302" s="21"/>
      <c r="G1302" s="25">
        <f t="shared" si="40"/>
        <v>0</v>
      </c>
      <c r="H1302" s="26"/>
      <c r="I1302" s="26"/>
      <c r="J1302" s="26"/>
      <c r="K1302" s="26">
        <f t="shared" si="41"/>
        <v>0</v>
      </c>
    </row>
    <row r="1303" spans="1:11" ht="72" hidden="1">
      <c r="A1303" s="20">
        <v>4634</v>
      </c>
      <c r="B1303" s="31"/>
      <c r="C1303" s="70" t="s">
        <v>1945</v>
      </c>
      <c r="D1303" s="42" t="s">
        <v>1944</v>
      </c>
      <c r="E1303" s="98">
        <v>78855</v>
      </c>
      <c r="F1303" s="21"/>
      <c r="G1303" s="25">
        <f t="shared" si="40"/>
        <v>0</v>
      </c>
      <c r="H1303" s="26"/>
      <c r="I1303" s="26"/>
      <c r="J1303" s="26"/>
      <c r="K1303" s="26">
        <f t="shared" si="41"/>
        <v>0</v>
      </c>
    </row>
    <row r="1304" spans="1:11" ht="72" hidden="1">
      <c r="A1304" s="20">
        <v>4635</v>
      </c>
      <c r="B1304" s="31"/>
      <c r="C1304" s="70" t="s">
        <v>1946</v>
      </c>
      <c r="D1304" s="42" t="s">
        <v>1944</v>
      </c>
      <c r="E1304" s="98">
        <v>152250</v>
      </c>
      <c r="F1304" s="21"/>
      <c r="G1304" s="25">
        <f t="shared" si="40"/>
        <v>0</v>
      </c>
      <c r="H1304" s="26"/>
      <c r="I1304" s="26"/>
      <c r="J1304" s="26"/>
      <c r="K1304" s="26">
        <f t="shared" si="41"/>
        <v>0</v>
      </c>
    </row>
    <row r="1305" spans="1:11" ht="60" hidden="1">
      <c r="A1305" s="20">
        <v>4636</v>
      </c>
      <c r="B1305" s="31"/>
      <c r="C1305" s="70" t="s">
        <v>1947</v>
      </c>
      <c r="D1305" s="42" t="s">
        <v>1948</v>
      </c>
      <c r="E1305" s="98">
        <v>158445</v>
      </c>
      <c r="F1305" s="21"/>
      <c r="G1305" s="25">
        <f t="shared" si="40"/>
        <v>0</v>
      </c>
      <c r="H1305" s="26"/>
      <c r="I1305" s="26"/>
      <c r="J1305" s="26"/>
      <c r="K1305" s="26">
        <f t="shared" si="41"/>
        <v>0</v>
      </c>
    </row>
    <row r="1306" spans="1:11" ht="168" hidden="1">
      <c r="A1306" s="20">
        <v>4637</v>
      </c>
      <c r="B1306" s="31" t="s">
        <v>24</v>
      </c>
      <c r="C1306" s="23" t="s">
        <v>1949</v>
      </c>
      <c r="D1306" s="57" t="s">
        <v>1950</v>
      </c>
      <c r="E1306" s="98">
        <v>62554</v>
      </c>
      <c r="F1306" s="21"/>
      <c r="G1306" s="25">
        <f t="shared" si="40"/>
        <v>0</v>
      </c>
      <c r="H1306" s="26"/>
      <c r="I1306" s="26"/>
      <c r="J1306" s="26"/>
      <c r="K1306" s="26">
        <f t="shared" si="41"/>
        <v>0</v>
      </c>
    </row>
    <row r="1307" spans="1:11" ht="24" hidden="1">
      <c r="A1307" s="20">
        <v>4638</v>
      </c>
      <c r="B1307" s="31" t="s">
        <v>24</v>
      </c>
      <c r="C1307" s="23" t="s">
        <v>1951</v>
      </c>
      <c r="D1307" s="23" t="s">
        <v>1952</v>
      </c>
      <c r="E1307" s="98">
        <v>48117</v>
      </c>
      <c r="F1307" s="21"/>
      <c r="G1307" s="25">
        <f t="shared" si="40"/>
        <v>0</v>
      </c>
      <c r="H1307" s="26"/>
      <c r="I1307" s="26"/>
      <c r="J1307" s="26"/>
      <c r="K1307" s="26">
        <f t="shared" si="41"/>
        <v>0</v>
      </c>
    </row>
    <row r="1308" spans="1:11" ht="48" hidden="1">
      <c r="A1308" s="20">
        <v>4639</v>
      </c>
      <c r="B1308" s="31" t="s">
        <v>24</v>
      </c>
      <c r="C1308" s="23" t="s">
        <v>1953</v>
      </c>
      <c r="D1308" s="23" t="s">
        <v>1954</v>
      </c>
      <c r="E1308" s="98">
        <v>68382</v>
      </c>
      <c r="F1308" s="21"/>
      <c r="G1308" s="25">
        <f t="shared" si="40"/>
        <v>0</v>
      </c>
      <c r="H1308" s="26"/>
      <c r="I1308" s="26"/>
      <c r="J1308" s="26"/>
      <c r="K1308" s="26">
        <f t="shared" si="41"/>
        <v>0</v>
      </c>
    </row>
    <row r="1309" spans="1:11" ht="36" hidden="1">
      <c r="A1309" s="20">
        <v>4640</v>
      </c>
      <c r="B1309" s="31" t="s">
        <v>24</v>
      </c>
      <c r="C1309" s="23" t="s">
        <v>1955</v>
      </c>
      <c r="D1309" s="23" t="s">
        <v>1956</v>
      </c>
      <c r="E1309" s="98">
        <v>47355</v>
      </c>
      <c r="F1309" s="21"/>
      <c r="G1309" s="25">
        <f t="shared" si="40"/>
        <v>0</v>
      </c>
      <c r="H1309" s="26"/>
      <c r="I1309" s="26"/>
      <c r="J1309" s="26"/>
      <c r="K1309" s="26">
        <f t="shared" si="41"/>
        <v>0</v>
      </c>
    </row>
    <row r="1310" spans="1:11" ht="36" hidden="1">
      <c r="A1310" s="20">
        <v>4641</v>
      </c>
      <c r="B1310" s="31" t="s">
        <v>24</v>
      </c>
      <c r="C1310" s="23" t="s">
        <v>1957</v>
      </c>
      <c r="D1310" s="23" t="s">
        <v>1958</v>
      </c>
      <c r="E1310" s="98">
        <v>68775</v>
      </c>
      <c r="F1310" s="21"/>
      <c r="G1310" s="25">
        <f t="shared" si="40"/>
        <v>0</v>
      </c>
      <c r="H1310" s="26"/>
      <c r="I1310" s="26"/>
      <c r="J1310" s="26"/>
      <c r="K1310" s="26">
        <f t="shared" si="41"/>
        <v>0</v>
      </c>
    </row>
    <row r="1311" spans="1:11" ht="60" hidden="1">
      <c r="A1311" s="20">
        <v>4642</v>
      </c>
      <c r="B1311" s="31" t="s">
        <v>24</v>
      </c>
      <c r="C1311" s="23" t="s">
        <v>1959</v>
      </c>
      <c r="D1311" s="23" t="s">
        <v>1960</v>
      </c>
      <c r="E1311" s="98">
        <v>43838</v>
      </c>
      <c r="F1311" s="21"/>
      <c r="G1311" s="25">
        <f t="shared" si="40"/>
        <v>0</v>
      </c>
      <c r="H1311" s="26"/>
      <c r="I1311" s="26"/>
      <c r="J1311" s="26"/>
      <c r="K1311" s="26">
        <f t="shared" si="41"/>
        <v>0</v>
      </c>
    </row>
    <row r="1312" spans="1:11" ht="24" hidden="1">
      <c r="A1312" s="20">
        <v>4643</v>
      </c>
      <c r="B1312" s="31" t="s">
        <v>17</v>
      </c>
      <c r="C1312" s="23" t="s">
        <v>1961</v>
      </c>
      <c r="D1312" s="23" t="s">
        <v>1962</v>
      </c>
      <c r="E1312" s="40">
        <v>81611</v>
      </c>
      <c r="F1312" s="21"/>
      <c r="G1312" s="25">
        <f t="shared" si="40"/>
        <v>0</v>
      </c>
      <c r="H1312" s="26"/>
      <c r="I1312" s="26"/>
      <c r="J1312" s="26"/>
      <c r="K1312" s="26">
        <f t="shared" si="41"/>
        <v>0</v>
      </c>
    </row>
    <row r="1313" spans="1:11" hidden="1">
      <c r="A1313" s="20">
        <v>4644</v>
      </c>
      <c r="B1313" s="31" t="s">
        <v>24</v>
      </c>
      <c r="C1313" s="23" t="s">
        <v>1963</v>
      </c>
      <c r="D1313" s="23" t="s">
        <v>1964</v>
      </c>
      <c r="E1313" s="40">
        <v>295350</v>
      </c>
      <c r="F1313" s="21"/>
      <c r="G1313" s="25">
        <f t="shared" si="40"/>
        <v>0</v>
      </c>
      <c r="H1313" s="26"/>
      <c r="I1313" s="26"/>
      <c r="J1313" s="26"/>
      <c r="K1313" s="26">
        <f t="shared" si="41"/>
        <v>0</v>
      </c>
    </row>
    <row r="1314" spans="1:11" hidden="1">
      <c r="A1314" s="20">
        <v>4645</v>
      </c>
      <c r="B1314" s="31" t="s">
        <v>24</v>
      </c>
      <c r="C1314" s="23" t="s">
        <v>1965</v>
      </c>
      <c r="D1314" s="23" t="s">
        <v>1964</v>
      </c>
      <c r="E1314" s="40">
        <v>295350</v>
      </c>
      <c r="F1314" s="21"/>
      <c r="G1314" s="25">
        <f t="shared" si="40"/>
        <v>0</v>
      </c>
      <c r="H1314" s="26"/>
      <c r="I1314" s="26"/>
      <c r="J1314" s="26"/>
      <c r="K1314" s="26">
        <f t="shared" si="41"/>
        <v>0</v>
      </c>
    </row>
    <row r="1315" spans="1:11" ht="48" hidden="1">
      <c r="A1315" s="20">
        <v>4646</v>
      </c>
      <c r="B1315" s="31"/>
      <c r="C1315" s="60" t="s">
        <v>1966</v>
      </c>
      <c r="D1315" s="23"/>
      <c r="E1315" s="30"/>
      <c r="F1315" s="21"/>
      <c r="G1315" s="25">
        <f t="shared" si="40"/>
        <v>0</v>
      </c>
      <c r="H1315" s="26"/>
      <c r="I1315" s="26"/>
      <c r="J1315" s="26"/>
      <c r="K1315" s="26">
        <f t="shared" si="41"/>
        <v>0</v>
      </c>
    </row>
    <row r="1316" spans="1:11" ht="132" hidden="1">
      <c r="A1316" s="20">
        <v>4647</v>
      </c>
      <c r="B1316" s="31"/>
      <c r="C1316" s="108" t="s">
        <v>1967</v>
      </c>
      <c r="D1316" s="70" t="s">
        <v>1968</v>
      </c>
      <c r="E1316" s="30">
        <v>6000</v>
      </c>
      <c r="F1316" s="21"/>
      <c r="G1316" s="25">
        <f t="shared" si="40"/>
        <v>0</v>
      </c>
      <c r="H1316" s="26"/>
      <c r="I1316" s="26"/>
      <c r="J1316" s="26"/>
      <c r="K1316" s="26">
        <f t="shared" si="41"/>
        <v>0</v>
      </c>
    </row>
    <row r="1317" spans="1:11" ht="132" hidden="1">
      <c r="A1317" s="20">
        <v>4648</v>
      </c>
      <c r="B1317" s="31"/>
      <c r="C1317" s="108" t="s">
        <v>1969</v>
      </c>
      <c r="D1317" s="70" t="s">
        <v>1970</v>
      </c>
      <c r="E1317" s="40">
        <v>75000</v>
      </c>
      <c r="F1317" s="21"/>
      <c r="G1317" s="25">
        <f t="shared" si="40"/>
        <v>0</v>
      </c>
      <c r="H1317" s="26"/>
      <c r="I1317" s="26"/>
      <c r="J1317" s="26"/>
      <c r="K1317" s="26">
        <f t="shared" si="41"/>
        <v>0</v>
      </c>
    </row>
    <row r="1318" spans="1:11" ht="156" hidden="1">
      <c r="A1318" s="20">
        <v>4649</v>
      </c>
      <c r="B1318" s="31"/>
      <c r="C1318" s="108" t="s">
        <v>1971</v>
      </c>
      <c r="D1318" s="70" t="s">
        <v>1972</v>
      </c>
      <c r="E1318" s="40">
        <v>18000</v>
      </c>
      <c r="F1318" s="21"/>
      <c r="G1318" s="25">
        <f t="shared" si="40"/>
        <v>0</v>
      </c>
      <c r="H1318" s="26"/>
      <c r="I1318" s="26"/>
      <c r="J1318" s="26"/>
      <c r="K1318" s="26">
        <f t="shared" si="41"/>
        <v>0</v>
      </c>
    </row>
    <row r="1319" spans="1:11" ht="156" hidden="1">
      <c r="A1319" s="20">
        <v>4650</v>
      </c>
      <c r="B1319" s="31"/>
      <c r="C1319" s="108" t="s">
        <v>1973</v>
      </c>
      <c r="D1319" s="70" t="s">
        <v>1974</v>
      </c>
      <c r="E1319" s="40">
        <v>18000</v>
      </c>
      <c r="F1319" s="21"/>
      <c r="G1319" s="25">
        <f t="shared" si="40"/>
        <v>0</v>
      </c>
      <c r="H1319" s="26"/>
      <c r="I1319" s="26"/>
      <c r="J1319" s="26"/>
      <c r="K1319" s="26">
        <f t="shared" si="41"/>
        <v>0</v>
      </c>
    </row>
    <row r="1320" spans="1:11" ht="96" hidden="1">
      <c r="A1320" s="20">
        <v>4651</v>
      </c>
      <c r="B1320" s="31"/>
      <c r="C1320" s="108" t="s">
        <v>1975</v>
      </c>
      <c r="D1320" s="70" t="s">
        <v>1976</v>
      </c>
      <c r="E1320" s="40">
        <v>5000</v>
      </c>
      <c r="F1320" s="21"/>
      <c r="G1320" s="25">
        <f t="shared" si="40"/>
        <v>0</v>
      </c>
      <c r="H1320" s="26"/>
      <c r="I1320" s="26"/>
      <c r="J1320" s="26"/>
      <c r="K1320" s="26">
        <f t="shared" si="41"/>
        <v>0</v>
      </c>
    </row>
    <row r="1321" spans="1:11" ht="156" hidden="1">
      <c r="A1321" s="20">
        <v>4652</v>
      </c>
      <c r="B1321" s="31"/>
      <c r="C1321" s="108" t="s">
        <v>1977</v>
      </c>
      <c r="D1321" s="70" t="s">
        <v>1978</v>
      </c>
      <c r="E1321" s="40">
        <v>12000</v>
      </c>
      <c r="F1321" s="21"/>
      <c r="G1321" s="25">
        <f t="shared" si="40"/>
        <v>0</v>
      </c>
      <c r="H1321" s="26"/>
      <c r="I1321" s="26"/>
      <c r="J1321" s="26"/>
      <c r="K1321" s="26">
        <f t="shared" si="41"/>
        <v>0</v>
      </c>
    </row>
    <row r="1322" spans="1:11" ht="168" hidden="1">
      <c r="A1322" s="20">
        <v>4653</v>
      </c>
      <c r="B1322" s="31"/>
      <c r="C1322" s="108" t="s">
        <v>1979</v>
      </c>
      <c r="D1322" s="70" t="s">
        <v>1980</v>
      </c>
      <c r="E1322" s="40">
        <v>8000</v>
      </c>
      <c r="F1322" s="21"/>
      <c r="G1322" s="25">
        <f t="shared" si="40"/>
        <v>0</v>
      </c>
      <c r="H1322" s="26"/>
      <c r="I1322" s="26"/>
      <c r="J1322" s="26"/>
      <c r="K1322" s="26">
        <f t="shared" si="41"/>
        <v>0</v>
      </c>
    </row>
    <row r="1323" spans="1:11" ht="132" hidden="1">
      <c r="A1323" s="20">
        <v>4654</v>
      </c>
      <c r="B1323" s="31"/>
      <c r="C1323" s="108" t="s">
        <v>1981</v>
      </c>
      <c r="D1323" s="70" t="s">
        <v>1982</v>
      </c>
      <c r="E1323" s="40">
        <v>17000</v>
      </c>
      <c r="F1323" s="21"/>
      <c r="G1323" s="25">
        <f t="shared" si="40"/>
        <v>0</v>
      </c>
      <c r="H1323" s="26"/>
      <c r="I1323" s="26"/>
      <c r="J1323" s="26"/>
      <c r="K1323" s="26">
        <f t="shared" si="41"/>
        <v>0</v>
      </c>
    </row>
    <row r="1324" spans="1:11" ht="96" hidden="1">
      <c r="A1324" s="20">
        <v>4655</v>
      </c>
      <c r="B1324" s="31"/>
      <c r="C1324" s="108" t="s">
        <v>1983</v>
      </c>
      <c r="D1324" s="70" t="s">
        <v>1984</v>
      </c>
      <c r="E1324" s="40">
        <v>7000</v>
      </c>
      <c r="F1324" s="21"/>
      <c r="G1324" s="25">
        <f t="shared" si="40"/>
        <v>0</v>
      </c>
      <c r="H1324" s="26"/>
      <c r="I1324" s="26"/>
      <c r="J1324" s="26"/>
      <c r="K1324" s="26">
        <f t="shared" si="41"/>
        <v>0</v>
      </c>
    </row>
    <row r="1325" spans="1:11" ht="108" hidden="1">
      <c r="A1325" s="20">
        <v>4656</v>
      </c>
      <c r="B1325" s="31"/>
      <c r="C1325" s="108" t="s">
        <v>1985</v>
      </c>
      <c r="D1325" s="70" t="s">
        <v>1986</v>
      </c>
      <c r="E1325" s="40">
        <v>29000</v>
      </c>
      <c r="F1325" s="21"/>
      <c r="G1325" s="25">
        <f t="shared" si="40"/>
        <v>0</v>
      </c>
      <c r="H1325" s="26"/>
      <c r="I1325" s="26"/>
      <c r="J1325" s="26"/>
      <c r="K1325" s="26">
        <f t="shared" si="41"/>
        <v>0</v>
      </c>
    </row>
    <row r="1326" spans="1:11" ht="108" hidden="1">
      <c r="A1326" s="20">
        <v>4657</v>
      </c>
      <c r="B1326" s="31"/>
      <c r="C1326" s="108" t="s">
        <v>1987</v>
      </c>
      <c r="D1326" s="70" t="s">
        <v>1988</v>
      </c>
      <c r="E1326" s="40">
        <v>20000</v>
      </c>
      <c r="F1326" s="21"/>
      <c r="G1326" s="25">
        <f t="shared" si="40"/>
        <v>0</v>
      </c>
      <c r="H1326" s="26"/>
      <c r="I1326" s="26"/>
      <c r="J1326" s="26"/>
      <c r="K1326" s="26">
        <f t="shared" si="41"/>
        <v>0</v>
      </c>
    </row>
    <row r="1327" spans="1:11" ht="156" hidden="1">
      <c r="A1327" s="20">
        <v>4658</v>
      </c>
      <c r="B1327" s="31"/>
      <c r="C1327" s="108" t="s">
        <v>1989</v>
      </c>
      <c r="D1327" s="70" t="s">
        <v>1990</v>
      </c>
      <c r="E1327" s="40">
        <v>8000</v>
      </c>
      <c r="F1327" s="21"/>
      <c r="G1327" s="25">
        <f t="shared" si="40"/>
        <v>0</v>
      </c>
      <c r="H1327" s="26"/>
      <c r="I1327" s="26"/>
      <c r="J1327" s="26"/>
      <c r="K1327" s="26">
        <f t="shared" si="41"/>
        <v>0</v>
      </c>
    </row>
    <row r="1328" spans="1:11" ht="132" hidden="1">
      <c r="A1328" s="20">
        <v>4659</v>
      </c>
      <c r="B1328" s="31"/>
      <c r="C1328" s="108" t="s">
        <v>1991</v>
      </c>
      <c r="D1328" s="70" t="s">
        <v>1992</v>
      </c>
      <c r="E1328" s="40">
        <v>16000</v>
      </c>
      <c r="F1328" s="21"/>
      <c r="G1328" s="25">
        <f t="shared" si="40"/>
        <v>0</v>
      </c>
      <c r="H1328" s="26"/>
      <c r="I1328" s="26"/>
      <c r="J1328" s="26"/>
      <c r="K1328" s="26">
        <f t="shared" si="41"/>
        <v>0</v>
      </c>
    </row>
    <row r="1329" spans="1:11" ht="156" hidden="1">
      <c r="A1329" s="20">
        <v>4660</v>
      </c>
      <c r="B1329" s="31"/>
      <c r="C1329" s="108" t="s">
        <v>1993</v>
      </c>
      <c r="D1329" s="70" t="s">
        <v>1994</v>
      </c>
      <c r="E1329" s="40">
        <v>14000</v>
      </c>
      <c r="F1329" s="21"/>
      <c r="G1329" s="25">
        <f t="shared" si="40"/>
        <v>0</v>
      </c>
      <c r="H1329" s="26"/>
      <c r="I1329" s="26"/>
      <c r="J1329" s="26"/>
      <c r="K1329" s="26">
        <f t="shared" si="41"/>
        <v>0</v>
      </c>
    </row>
    <row r="1330" spans="1:11" ht="144" hidden="1">
      <c r="A1330" s="20">
        <v>4661</v>
      </c>
      <c r="B1330" s="31"/>
      <c r="C1330" s="108" t="s">
        <v>1995</v>
      </c>
      <c r="D1330" s="70" t="s">
        <v>1996</v>
      </c>
      <c r="E1330" s="40">
        <v>15000</v>
      </c>
      <c r="F1330" s="21"/>
      <c r="G1330" s="25">
        <f t="shared" si="40"/>
        <v>0</v>
      </c>
      <c r="H1330" s="26"/>
      <c r="I1330" s="26"/>
      <c r="J1330" s="26"/>
      <c r="K1330" s="26">
        <f t="shared" si="41"/>
        <v>0</v>
      </c>
    </row>
    <row r="1331" spans="1:11" ht="156" hidden="1">
      <c r="A1331" s="20">
        <v>4662</v>
      </c>
      <c r="B1331" s="31"/>
      <c r="C1331" s="108" t="s">
        <v>1997</v>
      </c>
      <c r="D1331" s="70" t="s">
        <v>1998</v>
      </c>
      <c r="E1331" s="40">
        <v>13000</v>
      </c>
      <c r="F1331" s="21"/>
      <c r="G1331" s="25">
        <f t="shared" si="40"/>
        <v>0</v>
      </c>
      <c r="H1331" s="26"/>
      <c r="I1331" s="26"/>
      <c r="J1331" s="26"/>
      <c r="K1331" s="26">
        <f t="shared" si="41"/>
        <v>0</v>
      </c>
    </row>
    <row r="1332" spans="1:11" ht="120" hidden="1">
      <c r="A1332" s="20">
        <v>4663</v>
      </c>
      <c r="B1332" s="31"/>
      <c r="C1332" s="108" t="s">
        <v>1999</v>
      </c>
      <c r="D1332" s="70" t="s">
        <v>2000</v>
      </c>
      <c r="E1332" s="40">
        <v>15000</v>
      </c>
      <c r="F1332" s="21"/>
      <c r="G1332" s="25">
        <f t="shared" si="40"/>
        <v>0</v>
      </c>
      <c r="H1332" s="26"/>
      <c r="I1332" s="26"/>
      <c r="J1332" s="26"/>
      <c r="K1332" s="26">
        <f t="shared" si="41"/>
        <v>0</v>
      </c>
    </row>
    <row r="1333" spans="1:11" ht="120" hidden="1">
      <c r="A1333" s="20">
        <v>4664</v>
      </c>
      <c r="B1333" s="31"/>
      <c r="C1333" s="108" t="s">
        <v>2001</v>
      </c>
      <c r="D1333" s="70" t="s">
        <v>2002</v>
      </c>
      <c r="E1333" s="40">
        <v>6000</v>
      </c>
      <c r="F1333" s="21"/>
      <c r="G1333" s="25">
        <f t="shared" si="40"/>
        <v>0</v>
      </c>
      <c r="H1333" s="26"/>
      <c r="I1333" s="26"/>
      <c r="J1333" s="26"/>
      <c r="K1333" s="26">
        <f t="shared" si="41"/>
        <v>0</v>
      </c>
    </row>
    <row r="1334" spans="1:11" ht="48" hidden="1">
      <c r="A1334" s="20">
        <v>4665</v>
      </c>
      <c r="B1334" s="31" t="s">
        <v>24</v>
      </c>
      <c r="C1334" s="23" t="s">
        <v>2003</v>
      </c>
      <c r="D1334" s="23" t="s">
        <v>2004</v>
      </c>
      <c r="E1334" s="71">
        <v>60000</v>
      </c>
      <c r="F1334" s="21"/>
      <c r="G1334" s="25">
        <f t="shared" si="40"/>
        <v>0</v>
      </c>
      <c r="H1334" s="26"/>
      <c r="I1334" s="26"/>
      <c r="J1334" s="26"/>
      <c r="K1334" s="26">
        <f t="shared" si="41"/>
        <v>0</v>
      </c>
    </row>
    <row r="1335" spans="1:11" ht="36" hidden="1">
      <c r="A1335" s="20">
        <v>4666</v>
      </c>
      <c r="B1335" s="31"/>
      <c r="C1335" s="23" t="s">
        <v>2005</v>
      </c>
      <c r="D1335" s="23" t="s">
        <v>2006</v>
      </c>
      <c r="E1335" s="71">
        <v>31600</v>
      </c>
      <c r="F1335" s="21"/>
      <c r="G1335" s="25">
        <f t="shared" si="40"/>
        <v>0</v>
      </c>
      <c r="H1335" s="26"/>
      <c r="I1335" s="26"/>
      <c r="J1335" s="26"/>
      <c r="K1335" s="26">
        <f t="shared" si="41"/>
        <v>0</v>
      </c>
    </row>
    <row r="1336" spans="1:11" ht="36" hidden="1">
      <c r="A1336" s="20">
        <v>4667</v>
      </c>
      <c r="B1336" s="31"/>
      <c r="C1336" s="23" t="s">
        <v>2007</v>
      </c>
      <c r="D1336" s="23" t="s">
        <v>2008</v>
      </c>
      <c r="E1336" s="71">
        <v>16000</v>
      </c>
      <c r="F1336" s="21"/>
      <c r="G1336" s="25">
        <f t="shared" si="40"/>
        <v>0</v>
      </c>
      <c r="H1336" s="26"/>
      <c r="I1336" s="26"/>
      <c r="J1336" s="26"/>
      <c r="K1336" s="26">
        <f t="shared" si="41"/>
        <v>0</v>
      </c>
    </row>
    <row r="1337" spans="1:11" ht="48" hidden="1">
      <c r="A1337" s="20">
        <v>4668</v>
      </c>
      <c r="B1337" s="31"/>
      <c r="C1337" s="23" t="s">
        <v>2009</v>
      </c>
      <c r="D1337" s="23" t="s">
        <v>297</v>
      </c>
      <c r="E1337" s="71">
        <v>25500</v>
      </c>
      <c r="F1337" s="21"/>
      <c r="G1337" s="25">
        <f t="shared" si="40"/>
        <v>0</v>
      </c>
      <c r="H1337" s="26"/>
      <c r="I1337" s="26"/>
      <c r="J1337" s="26"/>
      <c r="K1337" s="26">
        <f t="shared" si="41"/>
        <v>0</v>
      </c>
    </row>
    <row r="1338" spans="1:11" ht="48" hidden="1">
      <c r="A1338" s="20">
        <v>4669</v>
      </c>
      <c r="B1338" s="31"/>
      <c r="C1338" s="56" t="s">
        <v>2010</v>
      </c>
      <c r="D1338" s="23" t="s">
        <v>2011</v>
      </c>
      <c r="E1338" s="71">
        <v>40800</v>
      </c>
      <c r="F1338" s="21"/>
      <c r="G1338" s="25">
        <f t="shared" si="40"/>
        <v>0</v>
      </c>
      <c r="H1338" s="26"/>
      <c r="I1338" s="26"/>
      <c r="J1338" s="26"/>
      <c r="K1338" s="26">
        <f t="shared" si="41"/>
        <v>0</v>
      </c>
    </row>
    <row r="1339" spans="1:11" ht="24" hidden="1">
      <c r="A1339" s="20">
        <v>4670</v>
      </c>
      <c r="B1339" s="31"/>
      <c r="C1339" s="23" t="s">
        <v>2012</v>
      </c>
      <c r="D1339" s="23" t="s">
        <v>12</v>
      </c>
      <c r="E1339" s="71">
        <v>194000</v>
      </c>
      <c r="F1339" s="21"/>
      <c r="G1339" s="25">
        <f t="shared" si="40"/>
        <v>0</v>
      </c>
      <c r="H1339" s="26"/>
      <c r="I1339" s="26"/>
      <c r="J1339" s="26"/>
      <c r="K1339" s="26">
        <f t="shared" si="41"/>
        <v>0</v>
      </c>
    </row>
    <row r="1340" spans="1:11" hidden="1">
      <c r="A1340" s="20">
        <v>4671</v>
      </c>
      <c r="B1340" s="31"/>
      <c r="C1340" s="23" t="s">
        <v>2013</v>
      </c>
      <c r="D1340" s="23" t="s">
        <v>12</v>
      </c>
      <c r="E1340" s="71">
        <v>167000</v>
      </c>
      <c r="F1340" s="21"/>
      <c r="G1340" s="25">
        <f t="shared" si="40"/>
        <v>0</v>
      </c>
      <c r="H1340" s="26"/>
      <c r="I1340" s="26"/>
      <c r="J1340" s="26"/>
      <c r="K1340" s="26">
        <f t="shared" si="41"/>
        <v>0</v>
      </c>
    </row>
    <row r="1341" spans="1:11" ht="36" hidden="1">
      <c r="A1341" s="20">
        <v>4672</v>
      </c>
      <c r="B1341" s="31"/>
      <c r="C1341" s="60" t="s">
        <v>2014</v>
      </c>
      <c r="D1341" s="23"/>
      <c r="E1341" s="30"/>
      <c r="F1341" s="21"/>
      <c r="G1341" s="25">
        <f t="shared" si="40"/>
        <v>0</v>
      </c>
      <c r="H1341" s="26"/>
      <c r="I1341" s="26"/>
      <c r="J1341" s="26"/>
      <c r="K1341" s="26">
        <f t="shared" si="41"/>
        <v>0</v>
      </c>
    </row>
    <row r="1342" spans="1:11" ht="96" hidden="1">
      <c r="A1342" s="20">
        <v>4673</v>
      </c>
      <c r="B1342" s="31" t="s">
        <v>24</v>
      </c>
      <c r="C1342" s="23" t="s">
        <v>2015</v>
      </c>
      <c r="D1342" s="23" t="s">
        <v>2016</v>
      </c>
      <c r="E1342" s="30">
        <v>107260</v>
      </c>
      <c r="F1342" s="21"/>
      <c r="G1342" s="25">
        <f t="shared" si="40"/>
        <v>0</v>
      </c>
      <c r="H1342" s="26"/>
      <c r="I1342" s="26"/>
      <c r="J1342" s="26"/>
      <c r="K1342" s="26">
        <f t="shared" si="41"/>
        <v>0</v>
      </c>
    </row>
    <row r="1343" spans="1:11" ht="72" hidden="1">
      <c r="A1343" s="20">
        <v>4674</v>
      </c>
      <c r="B1343" s="31"/>
      <c r="C1343" s="62" t="s">
        <v>2017</v>
      </c>
      <c r="D1343" s="23"/>
      <c r="E1343" s="30"/>
      <c r="F1343" s="21"/>
      <c r="G1343" s="25">
        <f t="shared" si="40"/>
        <v>0</v>
      </c>
      <c r="H1343" s="26"/>
      <c r="I1343" s="26"/>
      <c r="J1343" s="26"/>
      <c r="K1343" s="26">
        <f t="shared" si="41"/>
        <v>0</v>
      </c>
    </row>
    <row r="1344" spans="1:11" ht="48" hidden="1">
      <c r="A1344" s="20">
        <v>4675</v>
      </c>
      <c r="B1344" s="31"/>
      <c r="C1344" s="89" t="s">
        <v>2018</v>
      </c>
      <c r="D1344" s="65" t="s">
        <v>2019</v>
      </c>
      <c r="E1344" s="87">
        <v>11221</v>
      </c>
      <c r="F1344" s="21"/>
      <c r="G1344" s="25">
        <f t="shared" si="40"/>
        <v>0</v>
      </c>
      <c r="H1344" s="26"/>
      <c r="I1344" s="26"/>
      <c r="J1344" s="26"/>
      <c r="K1344" s="26">
        <f t="shared" si="41"/>
        <v>0</v>
      </c>
    </row>
    <row r="1345" spans="1:11" ht="48" hidden="1">
      <c r="A1345" s="20">
        <v>4676</v>
      </c>
      <c r="B1345" s="31"/>
      <c r="C1345" s="89" t="s">
        <v>2020</v>
      </c>
      <c r="D1345" s="65" t="s">
        <v>2019</v>
      </c>
      <c r="E1345" s="87">
        <v>14312</v>
      </c>
      <c r="F1345" s="21"/>
      <c r="G1345" s="25">
        <f t="shared" si="40"/>
        <v>0</v>
      </c>
      <c r="H1345" s="26"/>
      <c r="I1345" s="26"/>
      <c r="J1345" s="26"/>
      <c r="K1345" s="26">
        <f t="shared" si="41"/>
        <v>0</v>
      </c>
    </row>
    <row r="1346" spans="1:11" ht="60" hidden="1">
      <c r="A1346" s="20">
        <v>4677</v>
      </c>
      <c r="B1346" s="31"/>
      <c r="C1346" s="89" t="s">
        <v>2021</v>
      </c>
      <c r="D1346" s="65" t="s">
        <v>2019</v>
      </c>
      <c r="E1346" s="87">
        <v>15462</v>
      </c>
      <c r="F1346" s="21"/>
      <c r="G1346" s="25">
        <f t="shared" si="40"/>
        <v>0</v>
      </c>
      <c r="H1346" s="26"/>
      <c r="I1346" s="26"/>
      <c r="J1346" s="26"/>
      <c r="K1346" s="26">
        <f t="shared" si="41"/>
        <v>0</v>
      </c>
    </row>
    <row r="1347" spans="1:11" ht="48" hidden="1">
      <c r="A1347" s="20">
        <v>4678</v>
      </c>
      <c r="B1347" s="31"/>
      <c r="C1347" s="89" t="s">
        <v>2022</v>
      </c>
      <c r="D1347" s="65" t="s">
        <v>2019</v>
      </c>
      <c r="E1347" s="87">
        <v>18094</v>
      </c>
      <c r="F1347" s="21"/>
      <c r="G1347" s="25">
        <f t="shared" si="40"/>
        <v>0</v>
      </c>
      <c r="H1347" s="26"/>
      <c r="I1347" s="26"/>
      <c r="J1347" s="26"/>
      <c r="K1347" s="26">
        <f t="shared" si="41"/>
        <v>0</v>
      </c>
    </row>
    <row r="1348" spans="1:11" ht="60" hidden="1">
      <c r="A1348" s="20">
        <v>4679</v>
      </c>
      <c r="B1348" s="31"/>
      <c r="C1348" s="89" t="s">
        <v>2023</v>
      </c>
      <c r="D1348" s="65" t="s">
        <v>2019</v>
      </c>
      <c r="E1348" s="87">
        <v>11221</v>
      </c>
      <c r="F1348" s="21"/>
      <c r="G1348" s="25">
        <f t="shared" si="40"/>
        <v>0</v>
      </c>
      <c r="H1348" s="26"/>
      <c r="I1348" s="26"/>
      <c r="J1348" s="26"/>
      <c r="K1348" s="26">
        <f t="shared" si="41"/>
        <v>0</v>
      </c>
    </row>
    <row r="1349" spans="1:11" ht="60" hidden="1">
      <c r="A1349" s="20">
        <v>4680</v>
      </c>
      <c r="B1349" s="31"/>
      <c r="C1349" s="89" t="s">
        <v>2024</v>
      </c>
      <c r="D1349" s="65" t="s">
        <v>2019</v>
      </c>
      <c r="E1349" s="87">
        <v>10877</v>
      </c>
      <c r="F1349" s="21"/>
      <c r="G1349" s="25">
        <f t="shared" si="40"/>
        <v>0</v>
      </c>
      <c r="H1349" s="26"/>
      <c r="I1349" s="26"/>
      <c r="J1349" s="26"/>
      <c r="K1349" s="26">
        <f t="shared" si="41"/>
        <v>0</v>
      </c>
    </row>
    <row r="1350" spans="1:11" ht="36" hidden="1">
      <c r="A1350" s="20">
        <v>4681</v>
      </c>
      <c r="B1350" s="31"/>
      <c r="C1350" s="89" t="s">
        <v>2025</v>
      </c>
      <c r="D1350" s="65" t="s">
        <v>2019</v>
      </c>
      <c r="E1350" s="87">
        <v>11221</v>
      </c>
      <c r="F1350" s="21"/>
      <c r="G1350" s="25">
        <f t="shared" si="40"/>
        <v>0</v>
      </c>
      <c r="H1350" s="26"/>
      <c r="I1350" s="26"/>
      <c r="J1350" s="26"/>
      <c r="K1350" s="26">
        <f t="shared" si="41"/>
        <v>0</v>
      </c>
    </row>
    <row r="1351" spans="1:11" ht="48" hidden="1">
      <c r="A1351" s="20">
        <v>4682</v>
      </c>
      <c r="B1351" s="31"/>
      <c r="C1351" s="89" t="s">
        <v>2026</v>
      </c>
      <c r="D1351" s="65" t="s">
        <v>2019</v>
      </c>
      <c r="E1351" s="87">
        <v>10426</v>
      </c>
      <c r="F1351" s="21"/>
      <c r="G1351" s="25">
        <f t="shared" si="40"/>
        <v>0</v>
      </c>
      <c r="H1351" s="26"/>
      <c r="I1351" s="26"/>
      <c r="J1351" s="26"/>
      <c r="K1351" s="26">
        <f t="shared" si="41"/>
        <v>0</v>
      </c>
    </row>
    <row r="1352" spans="1:11" ht="48" hidden="1">
      <c r="A1352" s="20">
        <v>4683</v>
      </c>
      <c r="B1352" s="31"/>
      <c r="C1352" s="89" t="s">
        <v>2027</v>
      </c>
      <c r="D1352" s="65" t="s">
        <v>2019</v>
      </c>
      <c r="E1352" s="87">
        <v>10426</v>
      </c>
      <c r="F1352" s="21"/>
      <c r="G1352" s="25">
        <f t="shared" si="40"/>
        <v>0</v>
      </c>
      <c r="H1352" s="26"/>
      <c r="I1352" s="26"/>
      <c r="J1352" s="26"/>
      <c r="K1352" s="26">
        <f t="shared" si="41"/>
        <v>0</v>
      </c>
    </row>
    <row r="1353" spans="1:11" ht="48" hidden="1">
      <c r="A1353" s="20">
        <v>4684</v>
      </c>
      <c r="B1353" s="31"/>
      <c r="C1353" s="89" t="s">
        <v>2028</v>
      </c>
      <c r="D1353" s="65" t="s">
        <v>2019</v>
      </c>
      <c r="E1353" s="87">
        <v>19013</v>
      </c>
      <c r="F1353" s="21"/>
      <c r="G1353" s="25">
        <f t="shared" si="40"/>
        <v>0</v>
      </c>
      <c r="H1353" s="26"/>
      <c r="I1353" s="26"/>
      <c r="J1353" s="26"/>
      <c r="K1353" s="26">
        <f t="shared" si="41"/>
        <v>0</v>
      </c>
    </row>
    <row r="1354" spans="1:11" ht="48" hidden="1">
      <c r="A1354" s="20">
        <v>4685</v>
      </c>
      <c r="B1354" s="31"/>
      <c r="C1354" s="89" t="s">
        <v>2029</v>
      </c>
      <c r="D1354" s="65" t="s">
        <v>2019</v>
      </c>
      <c r="E1354" s="87">
        <v>19013</v>
      </c>
      <c r="F1354" s="21"/>
      <c r="G1354" s="25">
        <f t="shared" si="40"/>
        <v>0</v>
      </c>
      <c r="H1354" s="26"/>
      <c r="I1354" s="26"/>
      <c r="J1354" s="26"/>
      <c r="K1354" s="26">
        <f t="shared" si="41"/>
        <v>0</v>
      </c>
    </row>
    <row r="1355" spans="1:11" ht="36" hidden="1">
      <c r="A1355" s="20">
        <v>4686</v>
      </c>
      <c r="B1355" s="31"/>
      <c r="C1355" s="89" t="s">
        <v>2030</v>
      </c>
      <c r="D1355" s="65" t="s">
        <v>2019</v>
      </c>
      <c r="E1355" s="87">
        <v>19013</v>
      </c>
      <c r="F1355" s="21"/>
      <c r="G1355" s="25">
        <f t="shared" si="40"/>
        <v>0</v>
      </c>
      <c r="H1355" s="26"/>
      <c r="I1355" s="26"/>
      <c r="J1355" s="26"/>
      <c r="K1355" s="26">
        <f t="shared" si="41"/>
        <v>0</v>
      </c>
    </row>
    <row r="1356" spans="1:11" ht="48" hidden="1">
      <c r="A1356" s="20">
        <v>4687</v>
      </c>
      <c r="B1356" s="31"/>
      <c r="C1356" s="89" t="s">
        <v>2031</v>
      </c>
      <c r="D1356" s="65" t="s">
        <v>2019</v>
      </c>
      <c r="E1356" s="87">
        <v>29774</v>
      </c>
      <c r="F1356" s="21"/>
      <c r="G1356" s="25">
        <f t="shared" si="40"/>
        <v>0</v>
      </c>
      <c r="H1356" s="26"/>
      <c r="I1356" s="26"/>
      <c r="J1356" s="26"/>
      <c r="K1356" s="26">
        <f t="shared" si="41"/>
        <v>0</v>
      </c>
    </row>
    <row r="1357" spans="1:11" ht="48" hidden="1">
      <c r="A1357" s="20">
        <v>4688</v>
      </c>
      <c r="B1357" s="31"/>
      <c r="C1357" s="89" t="s">
        <v>2032</v>
      </c>
      <c r="D1357" s="65" t="s">
        <v>2019</v>
      </c>
      <c r="E1357" s="87">
        <v>18907</v>
      </c>
      <c r="F1357" s="21"/>
      <c r="G1357" s="25">
        <f t="shared" si="40"/>
        <v>0</v>
      </c>
      <c r="H1357" s="26"/>
      <c r="I1357" s="26"/>
      <c r="J1357" s="26"/>
      <c r="K1357" s="26">
        <f t="shared" si="41"/>
        <v>0</v>
      </c>
    </row>
    <row r="1358" spans="1:11" ht="36" hidden="1">
      <c r="A1358" s="20">
        <v>4689</v>
      </c>
      <c r="B1358" s="31"/>
      <c r="C1358" s="89" t="s">
        <v>2033</v>
      </c>
      <c r="D1358" s="65" t="s">
        <v>2019</v>
      </c>
      <c r="E1358" s="87">
        <v>16487</v>
      </c>
      <c r="F1358" s="21"/>
      <c r="G1358" s="25">
        <f t="shared" si="40"/>
        <v>0</v>
      </c>
      <c r="H1358" s="26"/>
      <c r="I1358" s="26"/>
      <c r="J1358" s="26"/>
      <c r="K1358" s="26">
        <f t="shared" si="41"/>
        <v>0</v>
      </c>
    </row>
    <row r="1359" spans="1:11" ht="48" hidden="1">
      <c r="A1359" s="20">
        <v>4690</v>
      </c>
      <c r="B1359" s="31"/>
      <c r="C1359" s="89" t="s">
        <v>2034</v>
      </c>
      <c r="D1359" s="65" t="s">
        <v>2019</v>
      </c>
      <c r="E1359" s="87">
        <v>18890</v>
      </c>
      <c r="F1359" s="21"/>
      <c r="G1359" s="25">
        <f t="shared" si="40"/>
        <v>0</v>
      </c>
      <c r="H1359" s="26"/>
      <c r="I1359" s="26"/>
      <c r="J1359" s="26"/>
      <c r="K1359" s="26">
        <f t="shared" si="41"/>
        <v>0</v>
      </c>
    </row>
    <row r="1360" spans="1:11" ht="48" hidden="1">
      <c r="A1360" s="20">
        <v>4691</v>
      </c>
      <c r="B1360" s="31"/>
      <c r="C1360" s="89" t="s">
        <v>2035</v>
      </c>
      <c r="D1360" s="65" t="s">
        <v>2019</v>
      </c>
      <c r="E1360" s="87">
        <v>16487</v>
      </c>
      <c r="F1360" s="21"/>
      <c r="G1360" s="25">
        <f t="shared" ref="G1360:G1423" si="42">E1360*F1360</f>
        <v>0</v>
      </c>
      <c r="H1360" s="26"/>
      <c r="I1360" s="26"/>
      <c r="J1360" s="26"/>
      <c r="K1360" s="26">
        <f t="shared" ref="K1360:K1423" si="43">E1360*J1360</f>
        <v>0</v>
      </c>
    </row>
    <row r="1361" spans="1:11" ht="60" hidden="1">
      <c r="A1361" s="20">
        <v>4692</v>
      </c>
      <c r="B1361" s="31"/>
      <c r="C1361" s="89" t="s">
        <v>2036</v>
      </c>
      <c r="D1361" s="65" t="s">
        <v>2019</v>
      </c>
      <c r="E1361" s="87">
        <v>31382</v>
      </c>
      <c r="F1361" s="21"/>
      <c r="G1361" s="25">
        <f t="shared" si="42"/>
        <v>0</v>
      </c>
      <c r="H1361" s="26"/>
      <c r="I1361" s="26"/>
      <c r="J1361" s="26"/>
      <c r="K1361" s="26">
        <f t="shared" si="43"/>
        <v>0</v>
      </c>
    </row>
    <row r="1362" spans="1:11" ht="60" hidden="1">
      <c r="A1362" s="20">
        <v>4693</v>
      </c>
      <c r="B1362" s="31"/>
      <c r="C1362" s="89" t="s">
        <v>2037</v>
      </c>
      <c r="D1362" s="65" t="s">
        <v>2019</v>
      </c>
      <c r="E1362" s="87">
        <v>21541</v>
      </c>
      <c r="F1362" s="21"/>
      <c r="G1362" s="25">
        <f t="shared" si="42"/>
        <v>0</v>
      </c>
      <c r="H1362" s="26"/>
      <c r="I1362" s="26"/>
      <c r="J1362" s="26"/>
      <c r="K1362" s="26">
        <f t="shared" si="43"/>
        <v>0</v>
      </c>
    </row>
    <row r="1363" spans="1:11" ht="48" hidden="1">
      <c r="A1363" s="20">
        <v>4694</v>
      </c>
      <c r="B1363" s="31"/>
      <c r="C1363" s="89" t="s">
        <v>2038</v>
      </c>
      <c r="D1363" s="65" t="s">
        <v>2019</v>
      </c>
      <c r="E1363" s="87">
        <v>21876</v>
      </c>
      <c r="F1363" s="21"/>
      <c r="G1363" s="25">
        <f t="shared" si="42"/>
        <v>0</v>
      </c>
      <c r="H1363" s="26"/>
      <c r="I1363" s="26"/>
      <c r="J1363" s="26"/>
      <c r="K1363" s="26">
        <f t="shared" si="43"/>
        <v>0</v>
      </c>
    </row>
    <row r="1364" spans="1:11" ht="60" hidden="1">
      <c r="A1364" s="20">
        <v>4695</v>
      </c>
      <c r="B1364" s="31"/>
      <c r="C1364" s="89" t="s">
        <v>2039</v>
      </c>
      <c r="D1364" s="65" t="s">
        <v>2019</v>
      </c>
      <c r="E1364" s="87">
        <v>26347</v>
      </c>
      <c r="F1364" s="21"/>
      <c r="G1364" s="25">
        <f t="shared" si="42"/>
        <v>0</v>
      </c>
      <c r="H1364" s="26"/>
      <c r="I1364" s="26"/>
      <c r="J1364" s="26"/>
      <c r="K1364" s="26">
        <f t="shared" si="43"/>
        <v>0</v>
      </c>
    </row>
    <row r="1365" spans="1:11" ht="108" hidden="1">
      <c r="A1365" s="20">
        <v>4696</v>
      </c>
      <c r="B1365" s="31"/>
      <c r="C1365" s="89" t="s">
        <v>2040</v>
      </c>
      <c r="D1365" s="65" t="s">
        <v>2019</v>
      </c>
      <c r="E1365" s="87">
        <v>69266</v>
      </c>
      <c r="F1365" s="21"/>
      <c r="G1365" s="25">
        <f t="shared" si="42"/>
        <v>0</v>
      </c>
      <c r="H1365" s="26"/>
      <c r="I1365" s="26"/>
      <c r="J1365" s="26"/>
      <c r="K1365" s="26">
        <f t="shared" si="43"/>
        <v>0</v>
      </c>
    </row>
    <row r="1366" spans="1:11" ht="84" hidden="1">
      <c r="A1366" s="20">
        <v>4697</v>
      </c>
      <c r="B1366" s="31"/>
      <c r="C1366" s="89" t="s">
        <v>2041</v>
      </c>
      <c r="D1366" s="65" t="s">
        <v>2019</v>
      </c>
      <c r="E1366" s="87">
        <v>87485</v>
      </c>
      <c r="F1366" s="21"/>
      <c r="G1366" s="25">
        <f t="shared" si="42"/>
        <v>0</v>
      </c>
      <c r="H1366" s="26"/>
      <c r="I1366" s="26"/>
      <c r="J1366" s="26"/>
      <c r="K1366" s="26">
        <f t="shared" si="43"/>
        <v>0</v>
      </c>
    </row>
    <row r="1367" spans="1:11" ht="96" hidden="1">
      <c r="A1367" s="20">
        <v>4698</v>
      </c>
      <c r="B1367" s="31"/>
      <c r="C1367" s="89" t="s">
        <v>2042</v>
      </c>
      <c r="D1367" s="65" t="s">
        <v>2019</v>
      </c>
      <c r="E1367" s="87">
        <v>65732</v>
      </c>
      <c r="F1367" s="21"/>
      <c r="G1367" s="25">
        <f t="shared" si="42"/>
        <v>0</v>
      </c>
      <c r="H1367" s="26"/>
      <c r="I1367" s="26"/>
      <c r="J1367" s="26"/>
      <c r="K1367" s="26">
        <f t="shared" si="43"/>
        <v>0</v>
      </c>
    </row>
    <row r="1368" spans="1:11" ht="108" hidden="1">
      <c r="A1368" s="20">
        <v>4699</v>
      </c>
      <c r="B1368" s="31"/>
      <c r="C1368" s="89" t="s">
        <v>2043</v>
      </c>
      <c r="D1368" s="65" t="s">
        <v>2019</v>
      </c>
      <c r="E1368" s="87">
        <v>63612</v>
      </c>
      <c r="F1368" s="21"/>
      <c r="G1368" s="25">
        <f t="shared" si="42"/>
        <v>0</v>
      </c>
      <c r="H1368" s="26"/>
      <c r="I1368" s="26"/>
      <c r="J1368" s="26"/>
      <c r="K1368" s="26">
        <f t="shared" si="43"/>
        <v>0</v>
      </c>
    </row>
    <row r="1369" spans="1:11" ht="96" hidden="1">
      <c r="A1369" s="20">
        <v>4700</v>
      </c>
      <c r="B1369" s="31"/>
      <c r="C1369" s="89" t="s">
        <v>2044</v>
      </c>
      <c r="D1369" s="65" t="s">
        <v>2019</v>
      </c>
      <c r="E1369" s="87">
        <v>92202</v>
      </c>
      <c r="F1369" s="21"/>
      <c r="G1369" s="25">
        <f t="shared" si="42"/>
        <v>0</v>
      </c>
      <c r="H1369" s="26"/>
      <c r="I1369" s="26"/>
      <c r="J1369" s="26"/>
      <c r="K1369" s="26">
        <f t="shared" si="43"/>
        <v>0</v>
      </c>
    </row>
    <row r="1370" spans="1:11" ht="96" hidden="1">
      <c r="A1370" s="20">
        <v>4701</v>
      </c>
      <c r="B1370" s="31"/>
      <c r="C1370" s="89" t="s">
        <v>2045</v>
      </c>
      <c r="D1370" s="65" t="s">
        <v>2019</v>
      </c>
      <c r="E1370" s="87">
        <v>32990</v>
      </c>
      <c r="F1370" s="21"/>
      <c r="G1370" s="25">
        <f t="shared" si="42"/>
        <v>0</v>
      </c>
      <c r="H1370" s="26"/>
      <c r="I1370" s="26"/>
      <c r="J1370" s="26"/>
      <c r="K1370" s="26">
        <f t="shared" si="43"/>
        <v>0</v>
      </c>
    </row>
    <row r="1371" spans="1:11" ht="36" hidden="1">
      <c r="A1371" s="20">
        <v>4702</v>
      </c>
      <c r="B1371" s="31"/>
      <c r="C1371" s="89" t="s">
        <v>2046</v>
      </c>
      <c r="D1371" s="65" t="s">
        <v>2047</v>
      </c>
      <c r="E1371" s="87">
        <v>88722</v>
      </c>
      <c r="F1371" s="21"/>
      <c r="G1371" s="25">
        <f t="shared" si="42"/>
        <v>0</v>
      </c>
      <c r="H1371" s="26"/>
      <c r="I1371" s="26"/>
      <c r="J1371" s="26"/>
      <c r="K1371" s="26">
        <f t="shared" si="43"/>
        <v>0</v>
      </c>
    </row>
    <row r="1372" spans="1:11" ht="36" hidden="1">
      <c r="A1372" s="20">
        <v>4703</v>
      </c>
      <c r="B1372" s="31"/>
      <c r="C1372" s="89" t="s">
        <v>2048</v>
      </c>
      <c r="D1372" s="65" t="s">
        <v>2049</v>
      </c>
      <c r="E1372" s="87">
        <v>70291</v>
      </c>
      <c r="F1372" s="21"/>
      <c r="G1372" s="25">
        <f t="shared" si="42"/>
        <v>0</v>
      </c>
      <c r="H1372" s="26"/>
      <c r="I1372" s="26"/>
      <c r="J1372" s="26"/>
      <c r="K1372" s="26">
        <f t="shared" si="43"/>
        <v>0</v>
      </c>
    </row>
    <row r="1373" spans="1:11" ht="24" hidden="1">
      <c r="A1373" s="20">
        <v>4704</v>
      </c>
      <c r="B1373" s="31"/>
      <c r="C1373" s="89" t="s">
        <v>2050</v>
      </c>
      <c r="D1373" s="65" t="s">
        <v>2051</v>
      </c>
      <c r="E1373" s="87">
        <v>89191</v>
      </c>
      <c r="F1373" s="21"/>
      <c r="G1373" s="25">
        <f t="shared" si="42"/>
        <v>0</v>
      </c>
      <c r="H1373" s="26"/>
      <c r="I1373" s="26"/>
      <c r="J1373" s="26"/>
      <c r="K1373" s="26">
        <f t="shared" si="43"/>
        <v>0</v>
      </c>
    </row>
    <row r="1374" spans="1:11" ht="36" hidden="1">
      <c r="A1374" s="20">
        <v>4705</v>
      </c>
      <c r="B1374" s="31"/>
      <c r="C1374" s="89" t="s">
        <v>2052</v>
      </c>
      <c r="D1374" s="65" t="s">
        <v>2053</v>
      </c>
      <c r="E1374" s="87">
        <v>33748</v>
      </c>
      <c r="F1374" s="21"/>
      <c r="G1374" s="25">
        <f t="shared" si="42"/>
        <v>0</v>
      </c>
      <c r="H1374" s="26"/>
      <c r="I1374" s="26"/>
      <c r="J1374" s="26"/>
      <c r="K1374" s="26">
        <f t="shared" si="43"/>
        <v>0</v>
      </c>
    </row>
    <row r="1375" spans="1:11" ht="36" hidden="1">
      <c r="A1375" s="20">
        <v>4706</v>
      </c>
      <c r="B1375" s="31"/>
      <c r="C1375" s="89" t="s">
        <v>2054</v>
      </c>
      <c r="D1375" s="65" t="s">
        <v>2055</v>
      </c>
      <c r="E1375" s="87">
        <v>32543</v>
      </c>
      <c r="F1375" s="21"/>
      <c r="G1375" s="25">
        <f t="shared" si="42"/>
        <v>0</v>
      </c>
      <c r="H1375" s="26"/>
      <c r="I1375" s="26"/>
      <c r="J1375" s="26"/>
      <c r="K1375" s="26">
        <f t="shared" si="43"/>
        <v>0</v>
      </c>
    </row>
    <row r="1376" spans="1:11" ht="36" hidden="1">
      <c r="A1376" s="20">
        <v>4707</v>
      </c>
      <c r="B1376" s="31"/>
      <c r="C1376" s="89" t="s">
        <v>2056</v>
      </c>
      <c r="D1376" s="65" t="s">
        <v>2051</v>
      </c>
      <c r="E1376" s="87">
        <v>56916</v>
      </c>
      <c r="F1376" s="21"/>
      <c r="G1376" s="25">
        <f t="shared" si="42"/>
        <v>0</v>
      </c>
      <c r="H1376" s="26"/>
      <c r="I1376" s="26"/>
      <c r="J1376" s="26"/>
      <c r="K1376" s="26">
        <f t="shared" si="43"/>
        <v>0</v>
      </c>
    </row>
    <row r="1377" spans="1:11" ht="72" hidden="1">
      <c r="A1377" s="20">
        <v>4708</v>
      </c>
      <c r="B1377" s="31"/>
      <c r="C1377" s="28" t="s">
        <v>2057</v>
      </c>
      <c r="D1377" s="33"/>
      <c r="E1377" s="30"/>
      <c r="F1377" s="21"/>
      <c r="G1377" s="25">
        <f t="shared" si="42"/>
        <v>0</v>
      </c>
      <c r="H1377" s="26"/>
      <c r="I1377" s="26"/>
      <c r="J1377" s="26"/>
      <c r="K1377" s="26">
        <f t="shared" si="43"/>
        <v>0</v>
      </c>
    </row>
    <row r="1378" spans="1:11" ht="72" hidden="1">
      <c r="A1378" s="20">
        <v>4709</v>
      </c>
      <c r="B1378" s="31" t="s">
        <v>204</v>
      </c>
      <c r="C1378" s="39" t="s">
        <v>2058</v>
      </c>
      <c r="D1378" s="39" t="s">
        <v>2058</v>
      </c>
      <c r="E1378" s="30">
        <v>18960</v>
      </c>
      <c r="F1378" s="21"/>
      <c r="G1378" s="25">
        <f t="shared" si="42"/>
        <v>0</v>
      </c>
      <c r="H1378" s="26"/>
      <c r="I1378" s="26"/>
      <c r="J1378" s="26"/>
      <c r="K1378" s="26">
        <f t="shared" si="43"/>
        <v>0</v>
      </c>
    </row>
    <row r="1379" spans="1:11" ht="72" hidden="1">
      <c r="A1379" s="20">
        <v>4710</v>
      </c>
      <c r="B1379" s="31" t="s">
        <v>204</v>
      </c>
      <c r="C1379" s="39" t="s">
        <v>2059</v>
      </c>
      <c r="D1379" s="39" t="s">
        <v>2059</v>
      </c>
      <c r="E1379" s="30">
        <v>18960</v>
      </c>
      <c r="F1379" s="21"/>
      <c r="G1379" s="25">
        <f t="shared" si="42"/>
        <v>0</v>
      </c>
      <c r="H1379" s="26"/>
      <c r="I1379" s="26"/>
      <c r="J1379" s="26"/>
      <c r="K1379" s="26">
        <f t="shared" si="43"/>
        <v>0</v>
      </c>
    </row>
    <row r="1380" spans="1:11" ht="60" hidden="1">
      <c r="A1380" s="20">
        <v>4711</v>
      </c>
      <c r="B1380" s="31" t="s">
        <v>204</v>
      </c>
      <c r="C1380" s="39" t="s">
        <v>2060</v>
      </c>
      <c r="D1380" s="39" t="s">
        <v>2060</v>
      </c>
      <c r="E1380" s="30">
        <v>8400</v>
      </c>
      <c r="F1380" s="21"/>
      <c r="G1380" s="25">
        <f t="shared" si="42"/>
        <v>0</v>
      </c>
      <c r="H1380" s="26"/>
      <c r="I1380" s="26"/>
      <c r="J1380" s="26"/>
      <c r="K1380" s="26">
        <f t="shared" si="43"/>
        <v>0</v>
      </c>
    </row>
    <row r="1381" spans="1:11" ht="60" hidden="1">
      <c r="A1381" s="20">
        <v>4712</v>
      </c>
      <c r="B1381" s="31" t="s">
        <v>204</v>
      </c>
      <c r="C1381" s="39" t="s">
        <v>2061</v>
      </c>
      <c r="D1381" s="39" t="s">
        <v>2061</v>
      </c>
      <c r="E1381" s="30">
        <v>8400</v>
      </c>
      <c r="F1381" s="21"/>
      <c r="G1381" s="25">
        <f t="shared" si="42"/>
        <v>0</v>
      </c>
      <c r="H1381" s="26"/>
      <c r="I1381" s="26"/>
      <c r="J1381" s="26"/>
      <c r="K1381" s="26">
        <f t="shared" si="43"/>
        <v>0</v>
      </c>
    </row>
    <row r="1382" spans="1:11" ht="84" hidden="1">
      <c r="A1382" s="20">
        <v>4713</v>
      </c>
      <c r="B1382" s="31" t="s">
        <v>204</v>
      </c>
      <c r="C1382" s="39" t="s">
        <v>2062</v>
      </c>
      <c r="D1382" s="39" t="s">
        <v>2062</v>
      </c>
      <c r="E1382" s="30">
        <v>47700</v>
      </c>
      <c r="F1382" s="21"/>
      <c r="G1382" s="25">
        <f t="shared" si="42"/>
        <v>0</v>
      </c>
      <c r="H1382" s="26"/>
      <c r="I1382" s="26"/>
      <c r="J1382" s="26"/>
      <c r="K1382" s="26">
        <f t="shared" si="43"/>
        <v>0</v>
      </c>
    </row>
    <row r="1383" spans="1:11" ht="24" hidden="1">
      <c r="A1383" s="20">
        <v>4714</v>
      </c>
      <c r="B1383" s="31" t="s">
        <v>204</v>
      </c>
      <c r="C1383" s="39" t="s">
        <v>2063</v>
      </c>
      <c r="D1383" s="39" t="s">
        <v>2063</v>
      </c>
      <c r="E1383" s="30">
        <v>31700</v>
      </c>
      <c r="F1383" s="21"/>
      <c r="G1383" s="25">
        <f t="shared" si="42"/>
        <v>0</v>
      </c>
      <c r="H1383" s="26"/>
      <c r="I1383" s="26"/>
      <c r="J1383" s="26"/>
      <c r="K1383" s="26">
        <f t="shared" si="43"/>
        <v>0</v>
      </c>
    </row>
    <row r="1384" spans="1:11" ht="36" hidden="1">
      <c r="A1384" s="20">
        <v>4715</v>
      </c>
      <c r="B1384" s="31" t="s">
        <v>204</v>
      </c>
      <c r="C1384" s="39" t="s">
        <v>2064</v>
      </c>
      <c r="D1384" s="39" t="s">
        <v>2064</v>
      </c>
      <c r="E1384" s="30">
        <v>12900</v>
      </c>
      <c r="F1384" s="21"/>
      <c r="G1384" s="25">
        <f t="shared" si="42"/>
        <v>0</v>
      </c>
      <c r="H1384" s="26"/>
      <c r="I1384" s="26"/>
      <c r="J1384" s="26"/>
      <c r="K1384" s="26">
        <f t="shared" si="43"/>
        <v>0</v>
      </c>
    </row>
    <row r="1385" spans="1:11" hidden="1">
      <c r="A1385" s="20">
        <v>4716</v>
      </c>
      <c r="B1385" s="31" t="s">
        <v>204</v>
      </c>
      <c r="C1385" s="39" t="s">
        <v>2065</v>
      </c>
      <c r="D1385" s="39" t="s">
        <v>2065</v>
      </c>
      <c r="E1385" s="30">
        <v>7120</v>
      </c>
      <c r="F1385" s="21"/>
      <c r="G1385" s="25">
        <f t="shared" si="42"/>
        <v>0</v>
      </c>
      <c r="H1385" s="26"/>
      <c r="I1385" s="26"/>
      <c r="J1385" s="26"/>
      <c r="K1385" s="26">
        <f t="shared" si="43"/>
        <v>0</v>
      </c>
    </row>
    <row r="1386" spans="1:11" ht="96" hidden="1">
      <c r="A1386" s="20">
        <v>4717</v>
      </c>
      <c r="B1386" s="31" t="s">
        <v>204</v>
      </c>
      <c r="C1386" s="39" t="s">
        <v>2066</v>
      </c>
      <c r="D1386" s="39" t="s">
        <v>2066</v>
      </c>
      <c r="E1386" s="30">
        <v>12640</v>
      </c>
      <c r="F1386" s="21"/>
      <c r="G1386" s="25">
        <f t="shared" si="42"/>
        <v>0</v>
      </c>
      <c r="H1386" s="26"/>
      <c r="I1386" s="26"/>
      <c r="J1386" s="26"/>
      <c r="K1386" s="26">
        <f t="shared" si="43"/>
        <v>0</v>
      </c>
    </row>
    <row r="1387" spans="1:11" ht="72" hidden="1">
      <c r="A1387" s="20">
        <v>4718</v>
      </c>
      <c r="B1387" s="31" t="s">
        <v>204</v>
      </c>
      <c r="C1387" s="39" t="s">
        <v>2067</v>
      </c>
      <c r="D1387" s="39" t="s">
        <v>2067</v>
      </c>
      <c r="E1387" s="30">
        <v>26680</v>
      </c>
      <c r="F1387" s="21"/>
      <c r="G1387" s="25">
        <f t="shared" si="42"/>
        <v>0</v>
      </c>
      <c r="H1387" s="26"/>
      <c r="I1387" s="26"/>
      <c r="J1387" s="26"/>
      <c r="K1387" s="26">
        <f t="shared" si="43"/>
        <v>0</v>
      </c>
    </row>
    <row r="1388" spans="1:11" ht="60" hidden="1">
      <c r="A1388" s="20">
        <v>4719</v>
      </c>
      <c r="B1388" s="31" t="s">
        <v>204</v>
      </c>
      <c r="C1388" s="39" t="s">
        <v>2068</v>
      </c>
      <c r="D1388" s="39" t="s">
        <v>2068</v>
      </c>
      <c r="E1388" s="30">
        <v>12640</v>
      </c>
      <c r="F1388" s="21"/>
      <c r="G1388" s="25">
        <f t="shared" si="42"/>
        <v>0</v>
      </c>
      <c r="H1388" s="26"/>
      <c r="I1388" s="26"/>
      <c r="J1388" s="26"/>
      <c r="K1388" s="26">
        <f t="shared" si="43"/>
        <v>0</v>
      </c>
    </row>
    <row r="1389" spans="1:11" ht="72" hidden="1">
      <c r="A1389" s="20">
        <v>4720</v>
      </c>
      <c r="B1389" s="31" t="s">
        <v>204</v>
      </c>
      <c r="C1389" s="39" t="s">
        <v>2069</v>
      </c>
      <c r="D1389" s="39" t="s">
        <v>2069</v>
      </c>
      <c r="E1389" s="30">
        <v>14750</v>
      </c>
      <c r="F1389" s="21"/>
      <c r="G1389" s="25">
        <f t="shared" si="42"/>
        <v>0</v>
      </c>
      <c r="H1389" s="26"/>
      <c r="I1389" s="26"/>
      <c r="J1389" s="26"/>
      <c r="K1389" s="26">
        <f t="shared" si="43"/>
        <v>0</v>
      </c>
    </row>
    <row r="1390" spans="1:11" ht="60" hidden="1">
      <c r="A1390" s="20">
        <v>4721</v>
      </c>
      <c r="B1390" s="31" t="s">
        <v>204</v>
      </c>
      <c r="C1390" s="39" t="s">
        <v>2070</v>
      </c>
      <c r="D1390" s="39" t="s">
        <v>2070</v>
      </c>
      <c r="E1390" s="30">
        <v>13340</v>
      </c>
      <c r="F1390" s="21"/>
      <c r="G1390" s="25">
        <f t="shared" si="42"/>
        <v>0</v>
      </c>
      <c r="H1390" s="26"/>
      <c r="I1390" s="26"/>
      <c r="J1390" s="26"/>
      <c r="K1390" s="26">
        <f t="shared" si="43"/>
        <v>0</v>
      </c>
    </row>
    <row r="1391" spans="1:11" ht="48" hidden="1">
      <c r="A1391" s="20">
        <v>4722</v>
      </c>
      <c r="B1391" s="31" t="s">
        <v>204</v>
      </c>
      <c r="C1391" s="39" t="s">
        <v>2071</v>
      </c>
      <c r="D1391" s="39" t="s">
        <v>2071</v>
      </c>
      <c r="E1391" s="30">
        <v>15450</v>
      </c>
      <c r="F1391" s="21"/>
      <c r="G1391" s="25">
        <f t="shared" si="42"/>
        <v>0</v>
      </c>
      <c r="H1391" s="26"/>
      <c r="I1391" s="26"/>
      <c r="J1391" s="26"/>
      <c r="K1391" s="26">
        <f t="shared" si="43"/>
        <v>0</v>
      </c>
    </row>
    <row r="1392" spans="1:11" ht="84" hidden="1">
      <c r="A1392" s="20">
        <v>4723</v>
      </c>
      <c r="B1392" s="31" t="s">
        <v>204</v>
      </c>
      <c r="C1392" s="39" t="s">
        <v>2072</v>
      </c>
      <c r="D1392" s="39" t="s">
        <v>2072</v>
      </c>
      <c r="E1392" s="30">
        <v>11930</v>
      </c>
      <c r="F1392" s="21"/>
      <c r="G1392" s="25">
        <f t="shared" si="42"/>
        <v>0</v>
      </c>
      <c r="H1392" s="26"/>
      <c r="I1392" s="26"/>
      <c r="J1392" s="26"/>
      <c r="K1392" s="26">
        <f t="shared" si="43"/>
        <v>0</v>
      </c>
    </row>
    <row r="1393" spans="1:11" ht="60" hidden="1">
      <c r="A1393" s="20">
        <v>4724</v>
      </c>
      <c r="B1393" s="31" t="s">
        <v>204</v>
      </c>
      <c r="C1393" s="39" t="s">
        <v>2073</v>
      </c>
      <c r="D1393" s="39" t="s">
        <v>2073</v>
      </c>
      <c r="E1393" s="30">
        <v>5620</v>
      </c>
      <c r="F1393" s="21"/>
      <c r="G1393" s="25">
        <f t="shared" si="42"/>
        <v>0</v>
      </c>
      <c r="H1393" s="26"/>
      <c r="I1393" s="26"/>
      <c r="J1393" s="26"/>
      <c r="K1393" s="26">
        <f t="shared" si="43"/>
        <v>0</v>
      </c>
    </row>
    <row r="1394" spans="1:11" ht="84" hidden="1">
      <c r="A1394" s="20">
        <v>4725</v>
      </c>
      <c r="B1394" s="31" t="s">
        <v>204</v>
      </c>
      <c r="C1394" s="39" t="s">
        <v>2074</v>
      </c>
      <c r="D1394" s="39" t="s">
        <v>2074</v>
      </c>
      <c r="E1394" s="30">
        <v>6320</v>
      </c>
      <c r="F1394" s="21"/>
      <c r="G1394" s="25">
        <f t="shared" si="42"/>
        <v>0</v>
      </c>
      <c r="H1394" s="26"/>
      <c r="I1394" s="26"/>
      <c r="J1394" s="26"/>
      <c r="K1394" s="26">
        <f t="shared" si="43"/>
        <v>0</v>
      </c>
    </row>
    <row r="1395" spans="1:11" ht="24" hidden="1">
      <c r="A1395" s="20">
        <v>4726</v>
      </c>
      <c r="B1395" s="31" t="s">
        <v>204</v>
      </c>
      <c r="C1395" s="39" t="s">
        <v>2075</v>
      </c>
      <c r="D1395" s="39" t="s">
        <v>2075</v>
      </c>
      <c r="E1395" s="30">
        <v>5940</v>
      </c>
      <c r="F1395" s="21"/>
      <c r="G1395" s="25">
        <f t="shared" si="42"/>
        <v>0</v>
      </c>
      <c r="H1395" s="26"/>
      <c r="I1395" s="26"/>
      <c r="J1395" s="26"/>
      <c r="K1395" s="26">
        <f t="shared" si="43"/>
        <v>0</v>
      </c>
    </row>
    <row r="1396" spans="1:11" ht="72" hidden="1">
      <c r="A1396" s="20">
        <v>4727</v>
      </c>
      <c r="B1396" s="31" t="s">
        <v>204</v>
      </c>
      <c r="C1396" s="39" t="s">
        <v>2076</v>
      </c>
      <c r="D1396" s="39" t="s">
        <v>2076</v>
      </c>
      <c r="E1396" s="30">
        <v>6320</v>
      </c>
      <c r="F1396" s="21"/>
      <c r="G1396" s="25">
        <f t="shared" si="42"/>
        <v>0</v>
      </c>
      <c r="H1396" s="26"/>
      <c r="I1396" s="26"/>
      <c r="J1396" s="26"/>
      <c r="K1396" s="26">
        <f t="shared" si="43"/>
        <v>0</v>
      </c>
    </row>
    <row r="1397" spans="1:11" ht="72" hidden="1">
      <c r="A1397" s="20">
        <v>4728</v>
      </c>
      <c r="B1397" s="31" t="s">
        <v>204</v>
      </c>
      <c r="C1397" s="39" t="s">
        <v>2077</v>
      </c>
      <c r="D1397" s="39" t="s">
        <v>2077</v>
      </c>
      <c r="E1397" s="30">
        <v>6320</v>
      </c>
      <c r="F1397" s="21"/>
      <c r="G1397" s="25">
        <f t="shared" si="42"/>
        <v>0</v>
      </c>
      <c r="H1397" s="26"/>
      <c r="I1397" s="26"/>
      <c r="J1397" s="26"/>
      <c r="K1397" s="26">
        <f t="shared" si="43"/>
        <v>0</v>
      </c>
    </row>
    <row r="1398" spans="1:11" ht="72" hidden="1">
      <c r="A1398" s="20">
        <v>4729</v>
      </c>
      <c r="B1398" s="31" t="s">
        <v>204</v>
      </c>
      <c r="C1398" s="39" t="s">
        <v>2078</v>
      </c>
      <c r="D1398" s="39" t="s">
        <v>2078</v>
      </c>
      <c r="E1398" s="30">
        <v>6320</v>
      </c>
      <c r="F1398" s="21"/>
      <c r="G1398" s="25">
        <f t="shared" si="42"/>
        <v>0</v>
      </c>
      <c r="H1398" s="26"/>
      <c r="I1398" s="26"/>
      <c r="J1398" s="26"/>
      <c r="K1398" s="26">
        <f t="shared" si="43"/>
        <v>0</v>
      </c>
    </row>
    <row r="1399" spans="1:11" ht="48" hidden="1">
      <c r="A1399" s="20">
        <v>4730</v>
      </c>
      <c r="B1399" s="31" t="s">
        <v>204</v>
      </c>
      <c r="C1399" s="39" t="s">
        <v>2079</v>
      </c>
      <c r="D1399" s="39" t="s">
        <v>2079</v>
      </c>
      <c r="E1399" s="30">
        <v>8120</v>
      </c>
      <c r="F1399" s="21"/>
      <c r="G1399" s="25">
        <f t="shared" si="42"/>
        <v>0</v>
      </c>
      <c r="H1399" s="26"/>
      <c r="I1399" s="26"/>
      <c r="J1399" s="26"/>
      <c r="K1399" s="26">
        <f t="shared" si="43"/>
        <v>0</v>
      </c>
    </row>
    <row r="1400" spans="1:11" ht="108" hidden="1">
      <c r="A1400" s="20">
        <v>4731</v>
      </c>
      <c r="B1400" s="31" t="s">
        <v>204</v>
      </c>
      <c r="C1400" s="39" t="s">
        <v>2080</v>
      </c>
      <c r="D1400" s="39" t="s">
        <v>2080</v>
      </c>
      <c r="E1400" s="30">
        <v>26730</v>
      </c>
      <c r="F1400" s="21"/>
      <c r="G1400" s="25">
        <f t="shared" si="42"/>
        <v>0</v>
      </c>
      <c r="H1400" s="26"/>
      <c r="I1400" s="26"/>
      <c r="J1400" s="26"/>
      <c r="K1400" s="26">
        <f t="shared" si="43"/>
        <v>0</v>
      </c>
    </row>
    <row r="1401" spans="1:11" ht="72" hidden="1">
      <c r="A1401" s="20">
        <v>4732</v>
      </c>
      <c r="B1401" s="31" t="s">
        <v>204</v>
      </c>
      <c r="C1401" s="39" t="s">
        <v>2081</v>
      </c>
      <c r="D1401" s="39" t="s">
        <v>2081</v>
      </c>
      <c r="E1401" s="30">
        <v>15450</v>
      </c>
      <c r="F1401" s="21"/>
      <c r="G1401" s="25">
        <f t="shared" si="42"/>
        <v>0</v>
      </c>
      <c r="H1401" s="26"/>
      <c r="I1401" s="26"/>
      <c r="J1401" s="26"/>
      <c r="K1401" s="26">
        <f t="shared" si="43"/>
        <v>0</v>
      </c>
    </row>
    <row r="1402" spans="1:11" ht="72" hidden="1">
      <c r="A1402" s="20">
        <v>4733</v>
      </c>
      <c r="B1402" s="31" t="s">
        <v>204</v>
      </c>
      <c r="C1402" s="39" t="s">
        <v>2082</v>
      </c>
      <c r="D1402" s="39" t="s">
        <v>2082</v>
      </c>
      <c r="E1402" s="30">
        <v>21070</v>
      </c>
      <c r="F1402" s="21"/>
      <c r="G1402" s="25">
        <f t="shared" si="42"/>
        <v>0</v>
      </c>
      <c r="H1402" s="26"/>
      <c r="I1402" s="26"/>
      <c r="J1402" s="26"/>
      <c r="K1402" s="26">
        <f t="shared" si="43"/>
        <v>0</v>
      </c>
    </row>
    <row r="1403" spans="1:11" ht="84" hidden="1">
      <c r="A1403" s="20">
        <v>4734</v>
      </c>
      <c r="B1403" s="31" t="s">
        <v>204</v>
      </c>
      <c r="C1403" s="39" t="s">
        <v>2083</v>
      </c>
      <c r="D1403" s="39" t="s">
        <v>2083</v>
      </c>
      <c r="E1403" s="30">
        <v>42150</v>
      </c>
      <c r="F1403" s="21"/>
      <c r="G1403" s="25">
        <f t="shared" si="42"/>
        <v>0</v>
      </c>
      <c r="H1403" s="26"/>
      <c r="I1403" s="26"/>
      <c r="J1403" s="26"/>
      <c r="K1403" s="26">
        <f t="shared" si="43"/>
        <v>0</v>
      </c>
    </row>
    <row r="1404" spans="1:11" ht="84" hidden="1">
      <c r="A1404" s="20">
        <v>4735</v>
      </c>
      <c r="B1404" s="31" t="s">
        <v>204</v>
      </c>
      <c r="C1404" s="39" t="s">
        <v>2084</v>
      </c>
      <c r="D1404" s="39" t="s">
        <v>2084</v>
      </c>
      <c r="E1404" s="30">
        <v>108190</v>
      </c>
      <c r="F1404" s="21"/>
      <c r="G1404" s="25">
        <f t="shared" si="42"/>
        <v>0</v>
      </c>
      <c r="H1404" s="26"/>
      <c r="I1404" s="26"/>
      <c r="J1404" s="26"/>
      <c r="K1404" s="26">
        <f t="shared" si="43"/>
        <v>0</v>
      </c>
    </row>
    <row r="1405" spans="1:11" ht="48" hidden="1">
      <c r="A1405" s="20">
        <v>4736</v>
      </c>
      <c r="B1405" s="31" t="s">
        <v>204</v>
      </c>
      <c r="C1405" s="39" t="s">
        <v>2085</v>
      </c>
      <c r="D1405" s="39" t="s">
        <v>2085</v>
      </c>
      <c r="E1405" s="30">
        <v>4210</v>
      </c>
      <c r="F1405" s="21"/>
      <c r="G1405" s="25">
        <f t="shared" si="42"/>
        <v>0</v>
      </c>
      <c r="H1405" s="26"/>
      <c r="I1405" s="26"/>
      <c r="J1405" s="26"/>
      <c r="K1405" s="26">
        <f t="shared" si="43"/>
        <v>0</v>
      </c>
    </row>
    <row r="1406" spans="1:11" ht="24" hidden="1">
      <c r="A1406" s="20">
        <v>4737</v>
      </c>
      <c r="B1406" s="31" t="s">
        <v>204</v>
      </c>
      <c r="C1406" s="39" t="s">
        <v>2086</v>
      </c>
      <c r="D1406" s="39" t="s">
        <v>2086</v>
      </c>
      <c r="E1406" s="30">
        <v>15920</v>
      </c>
      <c r="F1406" s="21"/>
      <c r="G1406" s="25">
        <f t="shared" si="42"/>
        <v>0</v>
      </c>
      <c r="H1406" s="26"/>
      <c r="I1406" s="26"/>
      <c r="J1406" s="26"/>
      <c r="K1406" s="26">
        <f t="shared" si="43"/>
        <v>0</v>
      </c>
    </row>
    <row r="1407" spans="1:11" ht="72" hidden="1">
      <c r="A1407" s="20">
        <v>4738</v>
      </c>
      <c r="B1407" s="31" t="s">
        <v>204</v>
      </c>
      <c r="C1407" s="39" t="s">
        <v>2087</v>
      </c>
      <c r="D1407" s="39" t="s">
        <v>2087</v>
      </c>
      <c r="E1407" s="30">
        <v>54780</v>
      </c>
      <c r="F1407" s="21"/>
      <c r="G1407" s="25">
        <f t="shared" si="42"/>
        <v>0</v>
      </c>
      <c r="H1407" s="26"/>
      <c r="I1407" s="26"/>
      <c r="J1407" s="26"/>
      <c r="K1407" s="26">
        <f t="shared" si="43"/>
        <v>0</v>
      </c>
    </row>
    <row r="1408" spans="1:11" ht="72" hidden="1">
      <c r="A1408" s="20">
        <v>4739</v>
      </c>
      <c r="B1408" s="31" t="s">
        <v>204</v>
      </c>
      <c r="C1408" s="39" t="s">
        <v>2088</v>
      </c>
      <c r="D1408" s="39" t="s">
        <v>2088</v>
      </c>
      <c r="E1408" s="30">
        <v>14750</v>
      </c>
      <c r="F1408" s="21"/>
      <c r="G1408" s="25">
        <f t="shared" si="42"/>
        <v>0</v>
      </c>
      <c r="H1408" s="26"/>
      <c r="I1408" s="26"/>
      <c r="J1408" s="26"/>
      <c r="K1408" s="26">
        <f t="shared" si="43"/>
        <v>0</v>
      </c>
    </row>
    <row r="1409" spans="1:11" ht="24" hidden="1">
      <c r="A1409" s="20">
        <v>4740</v>
      </c>
      <c r="B1409" s="31" t="s">
        <v>204</v>
      </c>
      <c r="C1409" s="39" t="s">
        <v>2089</v>
      </c>
      <c r="D1409" s="39" t="s">
        <v>2089</v>
      </c>
      <c r="E1409" s="30">
        <v>9200</v>
      </c>
      <c r="F1409" s="21"/>
      <c r="G1409" s="25">
        <f t="shared" si="42"/>
        <v>0</v>
      </c>
      <c r="H1409" s="26"/>
      <c r="I1409" s="26"/>
      <c r="J1409" s="26"/>
      <c r="K1409" s="26">
        <f t="shared" si="43"/>
        <v>0</v>
      </c>
    </row>
    <row r="1410" spans="1:11" ht="24" hidden="1">
      <c r="A1410" s="20">
        <v>4741</v>
      </c>
      <c r="B1410" s="31" t="s">
        <v>204</v>
      </c>
      <c r="C1410" s="39" t="s">
        <v>2090</v>
      </c>
      <c r="D1410" s="39" t="s">
        <v>2090</v>
      </c>
      <c r="E1410" s="30">
        <v>17510</v>
      </c>
      <c r="F1410" s="21"/>
      <c r="G1410" s="25">
        <f t="shared" si="42"/>
        <v>0</v>
      </c>
      <c r="H1410" s="26"/>
      <c r="I1410" s="26"/>
      <c r="J1410" s="26"/>
      <c r="K1410" s="26">
        <f t="shared" si="43"/>
        <v>0</v>
      </c>
    </row>
    <row r="1411" spans="1:11" hidden="1">
      <c r="A1411" s="20">
        <v>4742</v>
      </c>
      <c r="B1411" s="31" t="s">
        <v>204</v>
      </c>
      <c r="C1411" s="39" t="s">
        <v>2091</v>
      </c>
      <c r="D1411" s="39" t="s">
        <v>2091</v>
      </c>
      <c r="E1411" s="30">
        <v>60390</v>
      </c>
      <c r="F1411" s="21"/>
      <c r="G1411" s="25">
        <f t="shared" si="42"/>
        <v>0</v>
      </c>
      <c r="H1411" s="26"/>
      <c r="I1411" s="26"/>
      <c r="J1411" s="26"/>
      <c r="K1411" s="26">
        <f t="shared" si="43"/>
        <v>0</v>
      </c>
    </row>
    <row r="1412" spans="1:11" ht="24" hidden="1">
      <c r="A1412" s="20">
        <v>4743</v>
      </c>
      <c r="B1412" s="31" t="s">
        <v>204</v>
      </c>
      <c r="C1412" s="39" t="s">
        <v>2092</v>
      </c>
      <c r="D1412" s="39" t="s">
        <v>2092</v>
      </c>
      <c r="E1412" s="30">
        <v>22500</v>
      </c>
      <c r="F1412" s="21"/>
      <c r="G1412" s="25">
        <f t="shared" si="42"/>
        <v>0</v>
      </c>
      <c r="H1412" s="26"/>
      <c r="I1412" s="26"/>
      <c r="J1412" s="26"/>
      <c r="K1412" s="26">
        <f t="shared" si="43"/>
        <v>0</v>
      </c>
    </row>
    <row r="1413" spans="1:11" ht="24" hidden="1">
      <c r="A1413" s="20">
        <v>4744</v>
      </c>
      <c r="B1413" s="31" t="s">
        <v>204</v>
      </c>
      <c r="C1413" s="39" t="s">
        <v>785</v>
      </c>
      <c r="D1413" s="39" t="s">
        <v>785</v>
      </c>
      <c r="E1413" s="30">
        <v>32000</v>
      </c>
      <c r="F1413" s="21"/>
      <c r="G1413" s="25">
        <f t="shared" si="42"/>
        <v>0</v>
      </c>
      <c r="H1413" s="26"/>
      <c r="I1413" s="26"/>
      <c r="J1413" s="26"/>
      <c r="K1413" s="26">
        <f t="shared" si="43"/>
        <v>0</v>
      </c>
    </row>
    <row r="1414" spans="1:11" ht="24" hidden="1">
      <c r="A1414" s="20">
        <v>4745</v>
      </c>
      <c r="B1414" s="31" t="s">
        <v>204</v>
      </c>
      <c r="C1414" s="39" t="s">
        <v>2093</v>
      </c>
      <c r="D1414" s="39" t="s">
        <v>2093</v>
      </c>
      <c r="E1414" s="30">
        <v>18850</v>
      </c>
      <c r="F1414" s="21"/>
      <c r="G1414" s="25">
        <f t="shared" si="42"/>
        <v>0</v>
      </c>
      <c r="H1414" s="26"/>
      <c r="I1414" s="26"/>
      <c r="J1414" s="26"/>
      <c r="K1414" s="26">
        <f t="shared" si="43"/>
        <v>0</v>
      </c>
    </row>
    <row r="1415" spans="1:11" ht="36" hidden="1">
      <c r="A1415" s="20">
        <v>4746</v>
      </c>
      <c r="B1415" s="31" t="s">
        <v>204</v>
      </c>
      <c r="C1415" s="39" t="s">
        <v>2094</v>
      </c>
      <c r="D1415" s="39" t="s">
        <v>2094</v>
      </c>
      <c r="E1415" s="30">
        <v>9970</v>
      </c>
      <c r="F1415" s="21"/>
      <c r="G1415" s="25">
        <f t="shared" si="42"/>
        <v>0</v>
      </c>
      <c r="H1415" s="26"/>
      <c r="I1415" s="26"/>
      <c r="J1415" s="26"/>
      <c r="K1415" s="26">
        <f t="shared" si="43"/>
        <v>0</v>
      </c>
    </row>
    <row r="1416" spans="1:11" ht="72" hidden="1">
      <c r="A1416" s="20">
        <v>4747</v>
      </c>
      <c r="B1416" s="31" t="s">
        <v>204</v>
      </c>
      <c r="C1416" s="39" t="s">
        <v>2095</v>
      </c>
      <c r="D1416" s="39" t="s">
        <v>2095</v>
      </c>
      <c r="E1416" s="30">
        <v>15450</v>
      </c>
      <c r="F1416" s="21"/>
      <c r="G1416" s="25">
        <f t="shared" si="42"/>
        <v>0</v>
      </c>
      <c r="H1416" s="26"/>
      <c r="I1416" s="26"/>
      <c r="J1416" s="26"/>
      <c r="K1416" s="26">
        <f t="shared" si="43"/>
        <v>0</v>
      </c>
    </row>
    <row r="1417" spans="1:11" ht="36" hidden="1">
      <c r="A1417" s="20">
        <v>4748</v>
      </c>
      <c r="B1417" s="31" t="s">
        <v>204</v>
      </c>
      <c r="C1417" s="39" t="s">
        <v>2096</v>
      </c>
      <c r="D1417" s="39" t="s">
        <v>2096</v>
      </c>
      <c r="E1417" s="30">
        <v>36530</v>
      </c>
      <c r="F1417" s="21"/>
      <c r="G1417" s="25">
        <f t="shared" si="42"/>
        <v>0</v>
      </c>
      <c r="H1417" s="26"/>
      <c r="I1417" s="26"/>
      <c r="J1417" s="26"/>
      <c r="K1417" s="26">
        <f t="shared" si="43"/>
        <v>0</v>
      </c>
    </row>
    <row r="1418" spans="1:11" ht="36" hidden="1">
      <c r="A1418" s="20">
        <v>4749</v>
      </c>
      <c r="B1418" s="31" t="s">
        <v>12</v>
      </c>
      <c r="C1418" s="39" t="s">
        <v>2097</v>
      </c>
      <c r="D1418" s="39" t="s">
        <v>2097</v>
      </c>
      <c r="E1418" s="30">
        <v>207250</v>
      </c>
      <c r="F1418" s="21"/>
      <c r="G1418" s="25">
        <f t="shared" si="42"/>
        <v>0</v>
      </c>
      <c r="H1418" s="26"/>
      <c r="I1418" s="26"/>
      <c r="J1418" s="26"/>
      <c r="K1418" s="26">
        <f t="shared" si="43"/>
        <v>0</v>
      </c>
    </row>
    <row r="1419" spans="1:11" ht="60" hidden="1">
      <c r="A1419" s="20">
        <v>4750</v>
      </c>
      <c r="B1419" s="31" t="s">
        <v>12</v>
      </c>
      <c r="C1419" s="39" t="s">
        <v>2098</v>
      </c>
      <c r="D1419" s="39" t="s">
        <v>2098</v>
      </c>
      <c r="E1419" s="30">
        <v>34420</v>
      </c>
      <c r="F1419" s="21"/>
      <c r="G1419" s="25">
        <f t="shared" si="42"/>
        <v>0</v>
      </c>
      <c r="H1419" s="26"/>
      <c r="I1419" s="26"/>
      <c r="J1419" s="26"/>
      <c r="K1419" s="26">
        <f t="shared" si="43"/>
        <v>0</v>
      </c>
    </row>
    <row r="1420" spans="1:11" ht="72" hidden="1">
      <c r="A1420" s="20">
        <v>4751</v>
      </c>
      <c r="B1420" s="31" t="s">
        <v>19</v>
      </c>
      <c r="C1420" s="39" t="s">
        <v>2099</v>
      </c>
      <c r="D1420" s="39" t="s">
        <v>2099</v>
      </c>
      <c r="E1420" s="30">
        <v>24590</v>
      </c>
      <c r="F1420" s="21"/>
      <c r="G1420" s="25">
        <f t="shared" si="42"/>
        <v>0</v>
      </c>
      <c r="H1420" s="26"/>
      <c r="I1420" s="26"/>
      <c r="J1420" s="26"/>
      <c r="K1420" s="26">
        <f t="shared" si="43"/>
        <v>0</v>
      </c>
    </row>
    <row r="1421" spans="1:11" ht="60" hidden="1">
      <c r="A1421" s="20">
        <v>4752</v>
      </c>
      <c r="B1421" s="31" t="s">
        <v>19</v>
      </c>
      <c r="C1421" s="39" t="s">
        <v>2100</v>
      </c>
      <c r="D1421" s="39" t="s">
        <v>2100</v>
      </c>
      <c r="E1421" s="30">
        <v>4210</v>
      </c>
      <c r="F1421" s="21"/>
      <c r="G1421" s="25">
        <f t="shared" si="42"/>
        <v>0</v>
      </c>
      <c r="H1421" s="26"/>
      <c r="I1421" s="26"/>
      <c r="J1421" s="26"/>
      <c r="K1421" s="26">
        <f t="shared" si="43"/>
        <v>0</v>
      </c>
    </row>
    <row r="1422" spans="1:11" ht="60" hidden="1">
      <c r="A1422" s="20">
        <v>4753</v>
      </c>
      <c r="B1422" s="31" t="s">
        <v>12</v>
      </c>
      <c r="C1422" s="39" t="s">
        <v>2101</v>
      </c>
      <c r="D1422" s="39" t="s">
        <v>2101</v>
      </c>
      <c r="E1422" s="30">
        <v>7720</v>
      </c>
      <c r="F1422" s="21"/>
      <c r="G1422" s="25">
        <f t="shared" si="42"/>
        <v>0</v>
      </c>
      <c r="H1422" s="26"/>
      <c r="I1422" s="26"/>
      <c r="J1422" s="26"/>
      <c r="K1422" s="26">
        <f t="shared" si="43"/>
        <v>0</v>
      </c>
    </row>
    <row r="1423" spans="1:11" ht="60" hidden="1">
      <c r="A1423" s="20">
        <v>4754</v>
      </c>
      <c r="B1423" s="31" t="s">
        <v>1399</v>
      </c>
      <c r="C1423" s="39" t="s">
        <v>2102</v>
      </c>
      <c r="D1423" s="39" t="s">
        <v>2103</v>
      </c>
      <c r="E1423" s="30">
        <v>7720</v>
      </c>
      <c r="F1423" s="21"/>
      <c r="G1423" s="25">
        <f t="shared" si="42"/>
        <v>0</v>
      </c>
      <c r="H1423" s="26"/>
      <c r="I1423" s="26"/>
      <c r="J1423" s="26"/>
      <c r="K1423" s="26">
        <f t="shared" si="43"/>
        <v>0</v>
      </c>
    </row>
    <row r="1424" spans="1:11" ht="60" hidden="1">
      <c r="A1424" s="20">
        <v>4755</v>
      </c>
      <c r="B1424" s="31" t="s">
        <v>207</v>
      </c>
      <c r="C1424" s="39" t="s">
        <v>2104</v>
      </c>
      <c r="D1424" s="39" t="s">
        <v>2104</v>
      </c>
      <c r="E1424" s="30">
        <v>26650</v>
      </c>
      <c r="F1424" s="21"/>
      <c r="G1424" s="25">
        <f t="shared" ref="G1424:G1487" si="44">E1424*F1424</f>
        <v>0</v>
      </c>
      <c r="H1424" s="26"/>
      <c r="I1424" s="26"/>
      <c r="J1424" s="26"/>
      <c r="K1424" s="26">
        <f t="shared" ref="K1424:K1487" si="45">E1424*J1424</f>
        <v>0</v>
      </c>
    </row>
    <row r="1425" spans="1:11" ht="60" hidden="1">
      <c r="A1425" s="20">
        <v>4756</v>
      </c>
      <c r="B1425" s="31" t="s">
        <v>12</v>
      </c>
      <c r="C1425" s="52" t="s">
        <v>2105</v>
      </c>
      <c r="D1425" s="52" t="s">
        <v>2105</v>
      </c>
      <c r="E1425" s="30">
        <v>45780</v>
      </c>
      <c r="F1425" s="21"/>
      <c r="G1425" s="25">
        <f t="shared" si="44"/>
        <v>0</v>
      </c>
      <c r="H1425" s="26"/>
      <c r="I1425" s="26"/>
      <c r="J1425" s="26"/>
      <c r="K1425" s="26">
        <f t="shared" si="45"/>
        <v>0</v>
      </c>
    </row>
    <row r="1426" spans="1:11" ht="84" hidden="1">
      <c r="A1426" s="20">
        <v>4757</v>
      </c>
      <c r="B1426" s="31" t="s">
        <v>207</v>
      </c>
      <c r="C1426" s="52" t="s">
        <v>2106</v>
      </c>
      <c r="D1426" s="52" t="s">
        <v>2106</v>
      </c>
      <c r="E1426" s="30">
        <v>37840</v>
      </c>
      <c r="F1426" s="21"/>
      <c r="G1426" s="25">
        <f t="shared" si="44"/>
        <v>0</v>
      </c>
      <c r="H1426" s="26"/>
      <c r="I1426" s="26"/>
      <c r="J1426" s="26"/>
      <c r="K1426" s="26">
        <f t="shared" si="45"/>
        <v>0</v>
      </c>
    </row>
    <row r="1427" spans="1:11" ht="60" hidden="1">
      <c r="A1427" s="20">
        <v>4758</v>
      </c>
      <c r="B1427" s="31"/>
      <c r="C1427" s="62" t="s">
        <v>2107</v>
      </c>
      <c r="D1427" s="52"/>
      <c r="E1427" s="30"/>
      <c r="F1427" s="21"/>
      <c r="G1427" s="25">
        <f t="shared" si="44"/>
        <v>0</v>
      </c>
      <c r="H1427" s="26"/>
      <c r="I1427" s="26"/>
      <c r="J1427" s="26">
        <v>0</v>
      </c>
      <c r="K1427" s="26">
        <f t="shared" si="45"/>
        <v>0</v>
      </c>
    </row>
    <row r="1428" spans="1:11" ht="96">
      <c r="A1428" s="20">
        <v>4759</v>
      </c>
      <c r="B1428" s="83" t="s">
        <v>207</v>
      </c>
      <c r="C1428" s="23" t="s">
        <v>2108</v>
      </c>
      <c r="D1428" s="52" t="s">
        <v>2109</v>
      </c>
      <c r="E1428" s="30">
        <v>74060</v>
      </c>
      <c r="F1428" s="21">
        <v>4</v>
      </c>
      <c r="G1428" s="25">
        <f t="shared" si="44"/>
        <v>296240</v>
      </c>
      <c r="H1428" s="26">
        <v>0</v>
      </c>
      <c r="I1428" s="26"/>
      <c r="J1428" s="26">
        <v>4</v>
      </c>
      <c r="K1428" s="26">
        <f t="shared" si="45"/>
        <v>296240</v>
      </c>
    </row>
    <row r="1429" spans="1:11" ht="84" hidden="1">
      <c r="A1429" s="20">
        <v>4760</v>
      </c>
      <c r="B1429" s="83" t="s">
        <v>207</v>
      </c>
      <c r="C1429" s="23" t="s">
        <v>2110</v>
      </c>
      <c r="D1429" s="52" t="s">
        <v>2111</v>
      </c>
      <c r="E1429" s="30">
        <v>20465</v>
      </c>
      <c r="F1429" s="21"/>
      <c r="G1429" s="25">
        <f t="shared" si="44"/>
        <v>0</v>
      </c>
      <c r="H1429" s="26"/>
      <c r="I1429" s="26"/>
      <c r="J1429" s="26"/>
      <c r="K1429" s="26">
        <f t="shared" si="45"/>
        <v>0</v>
      </c>
    </row>
    <row r="1430" spans="1:11" ht="96">
      <c r="A1430" s="20">
        <v>4761</v>
      </c>
      <c r="B1430" s="83" t="s">
        <v>207</v>
      </c>
      <c r="C1430" s="23" t="s">
        <v>2112</v>
      </c>
      <c r="D1430" s="52" t="s">
        <v>2113</v>
      </c>
      <c r="E1430" s="30">
        <v>45800</v>
      </c>
      <c r="F1430" s="21">
        <v>2</v>
      </c>
      <c r="G1430" s="25">
        <f t="shared" si="44"/>
        <v>91600</v>
      </c>
      <c r="H1430" s="26"/>
      <c r="I1430" s="26"/>
      <c r="J1430" s="26">
        <v>2</v>
      </c>
      <c r="K1430" s="26">
        <f t="shared" si="45"/>
        <v>91600</v>
      </c>
    </row>
    <row r="1431" spans="1:11" ht="96">
      <c r="A1431" s="20">
        <v>4762</v>
      </c>
      <c r="B1431" s="83" t="s">
        <v>207</v>
      </c>
      <c r="C1431" s="23" t="s">
        <v>2114</v>
      </c>
      <c r="D1431" s="52" t="s">
        <v>2115</v>
      </c>
      <c r="E1431" s="30">
        <v>152030</v>
      </c>
      <c r="F1431" s="21">
        <v>2</v>
      </c>
      <c r="G1431" s="25">
        <f t="shared" si="44"/>
        <v>304060</v>
      </c>
      <c r="H1431" s="26">
        <v>1</v>
      </c>
      <c r="I1431" s="26">
        <v>122213</v>
      </c>
      <c r="J1431" s="26">
        <v>1</v>
      </c>
      <c r="K1431" s="26">
        <f t="shared" si="45"/>
        <v>152030</v>
      </c>
    </row>
    <row r="1432" spans="1:11" ht="84" hidden="1">
      <c r="A1432" s="20">
        <v>4763</v>
      </c>
      <c r="B1432" s="83" t="s">
        <v>207</v>
      </c>
      <c r="C1432" s="23" t="s">
        <v>2116</v>
      </c>
      <c r="D1432" s="52" t="s">
        <v>2117</v>
      </c>
      <c r="E1432" s="30">
        <v>189060</v>
      </c>
      <c r="F1432" s="21"/>
      <c r="G1432" s="25">
        <f t="shared" si="44"/>
        <v>0</v>
      </c>
      <c r="H1432" s="26"/>
      <c r="I1432" s="26"/>
      <c r="J1432" s="26"/>
      <c r="K1432" s="26">
        <f t="shared" si="45"/>
        <v>0</v>
      </c>
    </row>
    <row r="1433" spans="1:11" ht="96" hidden="1">
      <c r="A1433" s="20">
        <v>4764</v>
      </c>
      <c r="B1433" s="83" t="s">
        <v>207</v>
      </c>
      <c r="C1433" s="23" t="s">
        <v>2118</v>
      </c>
      <c r="D1433" s="52" t="s">
        <v>2119</v>
      </c>
      <c r="E1433" s="30">
        <v>284570</v>
      </c>
      <c r="F1433" s="21"/>
      <c r="G1433" s="25">
        <f t="shared" si="44"/>
        <v>0</v>
      </c>
      <c r="H1433" s="26"/>
      <c r="I1433" s="26"/>
      <c r="J1433" s="26"/>
      <c r="K1433" s="26">
        <f t="shared" si="45"/>
        <v>0</v>
      </c>
    </row>
    <row r="1434" spans="1:11" ht="96">
      <c r="A1434" s="20">
        <v>4765</v>
      </c>
      <c r="B1434" s="83" t="s">
        <v>207</v>
      </c>
      <c r="C1434" s="23" t="s">
        <v>2120</v>
      </c>
      <c r="D1434" s="52" t="s">
        <v>2121</v>
      </c>
      <c r="E1434" s="30">
        <v>74000</v>
      </c>
      <c r="F1434" s="21">
        <v>4</v>
      </c>
      <c r="G1434" s="25">
        <f t="shared" si="44"/>
        <v>296000</v>
      </c>
      <c r="H1434" s="26"/>
      <c r="I1434" s="26"/>
      <c r="J1434" s="26">
        <v>4</v>
      </c>
      <c r="K1434" s="26">
        <f t="shared" si="45"/>
        <v>296000</v>
      </c>
    </row>
    <row r="1435" spans="1:11" ht="96">
      <c r="A1435" s="20">
        <v>4766</v>
      </c>
      <c r="B1435" s="83" t="s">
        <v>207</v>
      </c>
      <c r="C1435" s="23" t="s">
        <v>2122</v>
      </c>
      <c r="D1435" s="52" t="s">
        <v>2123</v>
      </c>
      <c r="E1435" s="30">
        <v>16560</v>
      </c>
      <c r="F1435" s="21">
        <v>2</v>
      </c>
      <c r="G1435" s="25">
        <f t="shared" si="44"/>
        <v>33120</v>
      </c>
      <c r="H1435" s="26">
        <v>1</v>
      </c>
      <c r="I1435" s="26">
        <v>14400</v>
      </c>
      <c r="J1435" s="26">
        <v>1</v>
      </c>
      <c r="K1435" s="26">
        <f t="shared" si="45"/>
        <v>16560</v>
      </c>
    </row>
    <row r="1436" spans="1:11" ht="96">
      <c r="A1436" s="20">
        <v>4767</v>
      </c>
      <c r="B1436" s="83" t="s">
        <v>207</v>
      </c>
      <c r="C1436" s="23" t="s">
        <v>2124</v>
      </c>
      <c r="D1436" s="52" t="s">
        <v>2125</v>
      </c>
      <c r="E1436" s="30">
        <v>32160</v>
      </c>
      <c r="F1436" s="21">
        <v>1</v>
      </c>
      <c r="G1436" s="25">
        <f t="shared" si="44"/>
        <v>32160</v>
      </c>
      <c r="H1436" s="26"/>
      <c r="I1436" s="26"/>
      <c r="J1436" s="26">
        <v>1</v>
      </c>
      <c r="K1436" s="26">
        <f t="shared" si="45"/>
        <v>32160</v>
      </c>
    </row>
    <row r="1437" spans="1:11" ht="84">
      <c r="A1437" s="20">
        <v>4768</v>
      </c>
      <c r="B1437" s="83" t="s">
        <v>207</v>
      </c>
      <c r="C1437" s="23" t="s">
        <v>2126</v>
      </c>
      <c r="D1437" s="52" t="s">
        <v>2127</v>
      </c>
      <c r="E1437" s="30">
        <v>52620</v>
      </c>
      <c r="F1437" s="21">
        <v>4</v>
      </c>
      <c r="G1437" s="25">
        <f t="shared" si="44"/>
        <v>210480</v>
      </c>
      <c r="H1437" s="26">
        <v>1</v>
      </c>
      <c r="I1437" s="26">
        <v>42307</v>
      </c>
      <c r="J1437" s="26">
        <v>3</v>
      </c>
      <c r="K1437" s="26">
        <f t="shared" si="45"/>
        <v>157860</v>
      </c>
    </row>
    <row r="1438" spans="1:11" ht="84">
      <c r="A1438" s="20">
        <v>4769</v>
      </c>
      <c r="B1438" s="83" t="s">
        <v>207</v>
      </c>
      <c r="C1438" s="23" t="s">
        <v>2128</v>
      </c>
      <c r="D1438" s="52" t="s">
        <v>2129</v>
      </c>
      <c r="E1438" s="30">
        <v>137400</v>
      </c>
      <c r="F1438" s="21">
        <v>1</v>
      </c>
      <c r="G1438" s="25">
        <f t="shared" si="44"/>
        <v>137400</v>
      </c>
      <c r="H1438" s="26"/>
      <c r="I1438" s="26"/>
      <c r="J1438" s="26">
        <v>1</v>
      </c>
      <c r="K1438" s="26">
        <f t="shared" si="45"/>
        <v>137400</v>
      </c>
    </row>
    <row r="1439" spans="1:11" ht="96">
      <c r="A1439" s="20">
        <v>4770</v>
      </c>
      <c r="B1439" s="83" t="s">
        <v>207</v>
      </c>
      <c r="C1439" s="23" t="s">
        <v>2130</v>
      </c>
      <c r="D1439" s="52" t="s">
        <v>2131</v>
      </c>
      <c r="E1439" s="30">
        <v>169560</v>
      </c>
      <c r="F1439" s="21">
        <v>1</v>
      </c>
      <c r="G1439" s="25">
        <f t="shared" si="44"/>
        <v>169560</v>
      </c>
      <c r="H1439" s="26"/>
      <c r="I1439" s="26"/>
      <c r="J1439" s="26">
        <v>1</v>
      </c>
      <c r="K1439" s="26">
        <f t="shared" si="45"/>
        <v>169560</v>
      </c>
    </row>
    <row r="1440" spans="1:11" ht="84">
      <c r="A1440" s="20">
        <v>4771</v>
      </c>
      <c r="B1440" s="83" t="s">
        <v>207</v>
      </c>
      <c r="C1440" s="23" t="s">
        <v>2132</v>
      </c>
      <c r="D1440" s="52" t="s">
        <v>2133</v>
      </c>
      <c r="E1440" s="30">
        <v>71140</v>
      </c>
      <c r="F1440" s="21">
        <v>1</v>
      </c>
      <c r="G1440" s="25">
        <f t="shared" si="44"/>
        <v>71140</v>
      </c>
      <c r="H1440" s="26"/>
      <c r="I1440" s="26"/>
      <c r="J1440" s="26">
        <v>1</v>
      </c>
      <c r="K1440" s="26">
        <f t="shared" si="45"/>
        <v>71140</v>
      </c>
    </row>
    <row r="1441" spans="1:11" ht="84" hidden="1">
      <c r="A1441" s="20">
        <v>4772</v>
      </c>
      <c r="B1441" s="83" t="s">
        <v>207</v>
      </c>
      <c r="C1441" s="23" t="s">
        <v>2134</v>
      </c>
      <c r="D1441" s="52" t="s">
        <v>2135</v>
      </c>
      <c r="E1441" s="30">
        <v>146180</v>
      </c>
      <c r="F1441" s="21"/>
      <c r="G1441" s="25">
        <f t="shared" si="44"/>
        <v>0</v>
      </c>
      <c r="H1441" s="26"/>
      <c r="I1441" s="26"/>
      <c r="J1441" s="26"/>
      <c r="K1441" s="26">
        <f t="shared" si="45"/>
        <v>0</v>
      </c>
    </row>
    <row r="1442" spans="1:11" ht="84">
      <c r="A1442" s="20">
        <v>4773</v>
      </c>
      <c r="B1442" s="83" t="s">
        <v>207</v>
      </c>
      <c r="C1442" s="23" t="s">
        <v>2136</v>
      </c>
      <c r="D1442" s="52" t="s">
        <v>2137</v>
      </c>
      <c r="E1442" s="30">
        <v>45230</v>
      </c>
      <c r="F1442" s="21">
        <v>5</v>
      </c>
      <c r="G1442" s="25">
        <f t="shared" si="44"/>
        <v>226150</v>
      </c>
      <c r="H1442" s="26">
        <v>1</v>
      </c>
      <c r="I1442" s="26">
        <v>29031</v>
      </c>
      <c r="J1442" s="26">
        <v>4</v>
      </c>
      <c r="K1442" s="26">
        <f t="shared" si="45"/>
        <v>180920</v>
      </c>
    </row>
    <row r="1443" spans="1:11" ht="84" hidden="1">
      <c r="A1443" s="20">
        <v>4774</v>
      </c>
      <c r="B1443" s="83" t="s">
        <v>207</v>
      </c>
      <c r="C1443" s="23" t="s">
        <v>2138</v>
      </c>
      <c r="D1443" s="52" t="s">
        <v>2139</v>
      </c>
      <c r="E1443" s="30">
        <v>449274</v>
      </c>
      <c r="F1443" s="21"/>
      <c r="G1443" s="25">
        <f t="shared" si="44"/>
        <v>0</v>
      </c>
      <c r="H1443" s="26"/>
      <c r="I1443" s="26"/>
      <c r="J1443" s="26"/>
      <c r="K1443" s="26">
        <f t="shared" si="45"/>
        <v>0</v>
      </c>
    </row>
    <row r="1444" spans="1:11" ht="84" hidden="1">
      <c r="A1444" s="20">
        <v>4775</v>
      </c>
      <c r="B1444" s="83" t="s">
        <v>207</v>
      </c>
      <c r="C1444" s="23" t="s">
        <v>2140</v>
      </c>
      <c r="D1444" s="52" t="s">
        <v>2141</v>
      </c>
      <c r="E1444" s="30">
        <v>753340</v>
      </c>
      <c r="F1444" s="21"/>
      <c r="G1444" s="25">
        <f t="shared" si="44"/>
        <v>0</v>
      </c>
      <c r="H1444" s="26"/>
      <c r="I1444" s="26"/>
      <c r="J1444" s="26"/>
      <c r="K1444" s="26">
        <f t="shared" si="45"/>
        <v>0</v>
      </c>
    </row>
    <row r="1445" spans="1:11" ht="108" hidden="1">
      <c r="A1445" s="20">
        <v>4776</v>
      </c>
      <c r="B1445" s="83" t="s">
        <v>207</v>
      </c>
      <c r="C1445" s="23" t="s">
        <v>2142</v>
      </c>
      <c r="D1445" s="52" t="s">
        <v>2143</v>
      </c>
      <c r="E1445" s="30">
        <v>61400</v>
      </c>
      <c r="F1445" s="21">
        <v>0</v>
      </c>
      <c r="G1445" s="25">
        <f t="shared" si="44"/>
        <v>0</v>
      </c>
      <c r="H1445" s="26"/>
      <c r="I1445" s="26"/>
      <c r="J1445" s="26">
        <v>0</v>
      </c>
      <c r="K1445" s="26">
        <f t="shared" si="45"/>
        <v>0</v>
      </c>
    </row>
    <row r="1446" spans="1:11" ht="84">
      <c r="A1446" s="20">
        <v>4777</v>
      </c>
      <c r="B1446" s="83" t="s">
        <v>207</v>
      </c>
      <c r="C1446" s="23" t="s">
        <v>2144</v>
      </c>
      <c r="D1446" s="52" t="s">
        <v>2145</v>
      </c>
      <c r="E1446" s="30">
        <v>15600</v>
      </c>
      <c r="F1446" s="21">
        <v>5</v>
      </c>
      <c r="G1446" s="25">
        <f t="shared" si="44"/>
        <v>78000</v>
      </c>
      <c r="H1446" s="26">
        <v>1</v>
      </c>
      <c r="I1446" s="26">
        <v>12166</v>
      </c>
      <c r="J1446" s="26">
        <v>4</v>
      </c>
      <c r="K1446" s="26">
        <f t="shared" si="45"/>
        <v>62400</v>
      </c>
    </row>
    <row r="1447" spans="1:11" ht="84" hidden="1">
      <c r="A1447" s="20">
        <v>4778</v>
      </c>
      <c r="B1447" s="83" t="s">
        <v>207</v>
      </c>
      <c r="C1447" s="23" t="s">
        <v>2146</v>
      </c>
      <c r="D1447" s="52" t="s">
        <v>2147</v>
      </c>
      <c r="E1447" s="30">
        <v>61350</v>
      </c>
      <c r="F1447" s="21"/>
      <c r="G1447" s="25">
        <f t="shared" si="44"/>
        <v>0</v>
      </c>
      <c r="H1447" s="26"/>
      <c r="I1447" s="26"/>
      <c r="J1447" s="26"/>
      <c r="K1447" s="26">
        <f t="shared" si="45"/>
        <v>0</v>
      </c>
    </row>
    <row r="1448" spans="1:11" ht="84" hidden="1">
      <c r="A1448" s="20">
        <v>4779</v>
      </c>
      <c r="B1448" s="83" t="s">
        <v>207</v>
      </c>
      <c r="C1448" s="23" t="s">
        <v>2148</v>
      </c>
      <c r="D1448" s="52" t="s">
        <v>2149</v>
      </c>
      <c r="E1448" s="30">
        <v>166500</v>
      </c>
      <c r="F1448" s="21"/>
      <c r="G1448" s="25">
        <f t="shared" si="44"/>
        <v>0</v>
      </c>
      <c r="H1448" s="26"/>
      <c r="I1448" s="26"/>
      <c r="J1448" s="26"/>
      <c r="K1448" s="26">
        <f t="shared" si="45"/>
        <v>0</v>
      </c>
    </row>
    <row r="1449" spans="1:11" ht="84" hidden="1">
      <c r="A1449" s="20">
        <v>4780</v>
      </c>
      <c r="B1449" s="83" t="s">
        <v>207</v>
      </c>
      <c r="C1449" s="23" t="s">
        <v>2150</v>
      </c>
      <c r="D1449" s="52" t="s">
        <v>2151</v>
      </c>
      <c r="E1449" s="30">
        <v>166500</v>
      </c>
      <c r="F1449" s="21"/>
      <c r="G1449" s="25">
        <f t="shared" si="44"/>
        <v>0</v>
      </c>
      <c r="H1449" s="26"/>
      <c r="I1449" s="26"/>
      <c r="J1449" s="26"/>
      <c r="K1449" s="26">
        <f t="shared" si="45"/>
        <v>0</v>
      </c>
    </row>
    <row r="1450" spans="1:11" ht="84" hidden="1">
      <c r="A1450" s="20">
        <v>4781</v>
      </c>
      <c r="B1450" s="83" t="s">
        <v>207</v>
      </c>
      <c r="C1450" s="23" t="s">
        <v>2152</v>
      </c>
      <c r="D1450" s="52" t="s">
        <v>2149</v>
      </c>
      <c r="E1450" s="30">
        <v>166500</v>
      </c>
      <c r="F1450" s="21"/>
      <c r="G1450" s="25">
        <f t="shared" si="44"/>
        <v>0</v>
      </c>
      <c r="H1450" s="26"/>
      <c r="I1450" s="26"/>
      <c r="J1450" s="26"/>
      <c r="K1450" s="26">
        <f t="shared" si="45"/>
        <v>0</v>
      </c>
    </row>
    <row r="1451" spans="1:11" ht="96">
      <c r="A1451" s="20">
        <v>4782</v>
      </c>
      <c r="B1451" s="83" t="s">
        <v>207</v>
      </c>
      <c r="C1451" s="23" t="s">
        <v>2153</v>
      </c>
      <c r="D1451" s="52" t="s">
        <v>2113</v>
      </c>
      <c r="E1451" s="30">
        <v>56500</v>
      </c>
      <c r="F1451" s="21">
        <v>1</v>
      </c>
      <c r="G1451" s="25">
        <f t="shared" si="44"/>
        <v>56500</v>
      </c>
      <c r="H1451" s="26"/>
      <c r="I1451" s="26"/>
      <c r="J1451" s="26">
        <v>1</v>
      </c>
      <c r="K1451" s="26">
        <f t="shared" si="45"/>
        <v>56500</v>
      </c>
    </row>
    <row r="1452" spans="1:11" ht="96" hidden="1">
      <c r="A1452" s="20">
        <v>4783</v>
      </c>
      <c r="B1452" s="83" t="s">
        <v>207</v>
      </c>
      <c r="C1452" s="23" t="s">
        <v>2154</v>
      </c>
      <c r="D1452" s="52" t="s">
        <v>2155</v>
      </c>
      <c r="E1452" s="30">
        <v>63350</v>
      </c>
      <c r="F1452" s="21">
        <v>0</v>
      </c>
      <c r="G1452" s="25">
        <f t="shared" si="44"/>
        <v>0</v>
      </c>
      <c r="H1452" s="26"/>
      <c r="I1452" s="26"/>
      <c r="J1452" s="26">
        <v>0</v>
      </c>
      <c r="K1452" s="26">
        <f t="shared" si="45"/>
        <v>0</v>
      </c>
    </row>
    <row r="1453" spans="1:11" ht="84">
      <c r="A1453" s="20">
        <v>4784</v>
      </c>
      <c r="B1453" s="83" t="s">
        <v>207</v>
      </c>
      <c r="C1453" s="23" t="s">
        <v>2156</v>
      </c>
      <c r="D1453" s="52" t="s">
        <v>2157</v>
      </c>
      <c r="E1453" s="30">
        <v>225120</v>
      </c>
      <c r="F1453" s="21">
        <v>1</v>
      </c>
      <c r="G1453" s="25">
        <f t="shared" si="44"/>
        <v>225120</v>
      </c>
      <c r="H1453" s="26"/>
      <c r="I1453" s="26"/>
      <c r="J1453" s="26">
        <v>1</v>
      </c>
      <c r="K1453" s="26">
        <f t="shared" si="45"/>
        <v>225120</v>
      </c>
    </row>
    <row r="1454" spans="1:11" ht="84" hidden="1">
      <c r="A1454" s="20">
        <v>4785</v>
      </c>
      <c r="B1454" s="83" t="s">
        <v>207</v>
      </c>
      <c r="C1454" s="23" t="s">
        <v>2158</v>
      </c>
      <c r="D1454" s="52" t="s">
        <v>2117</v>
      </c>
      <c r="E1454" s="30">
        <v>14610</v>
      </c>
      <c r="F1454" s="21"/>
      <c r="G1454" s="25">
        <f t="shared" si="44"/>
        <v>0</v>
      </c>
      <c r="H1454" s="26"/>
      <c r="I1454" s="26"/>
      <c r="J1454" s="26"/>
      <c r="K1454" s="26">
        <f t="shared" si="45"/>
        <v>0</v>
      </c>
    </row>
    <row r="1455" spans="1:11" ht="84" hidden="1">
      <c r="A1455" s="20">
        <v>4786</v>
      </c>
      <c r="B1455" s="83" t="s">
        <v>207</v>
      </c>
      <c r="C1455" s="23" t="s">
        <v>2159</v>
      </c>
      <c r="D1455" s="52" t="s">
        <v>2160</v>
      </c>
      <c r="E1455" s="30">
        <v>36050</v>
      </c>
      <c r="F1455" s="21"/>
      <c r="G1455" s="25">
        <f t="shared" si="44"/>
        <v>0</v>
      </c>
      <c r="H1455" s="26"/>
      <c r="I1455" s="26"/>
      <c r="J1455" s="26"/>
      <c r="K1455" s="26">
        <f t="shared" si="45"/>
        <v>0</v>
      </c>
    </row>
    <row r="1456" spans="1:11" ht="84">
      <c r="A1456" s="20">
        <v>4787</v>
      </c>
      <c r="B1456" s="83" t="s">
        <v>207</v>
      </c>
      <c r="C1456" s="23" t="s">
        <v>2161</v>
      </c>
      <c r="D1456" s="52" t="s">
        <v>2162</v>
      </c>
      <c r="E1456" s="30">
        <v>15580</v>
      </c>
      <c r="F1456" s="21">
        <v>5</v>
      </c>
      <c r="G1456" s="25">
        <f t="shared" si="44"/>
        <v>77900</v>
      </c>
      <c r="H1456" s="26">
        <v>1</v>
      </c>
      <c r="I1456" s="26">
        <v>9130</v>
      </c>
      <c r="J1456" s="26">
        <v>4</v>
      </c>
      <c r="K1456" s="26">
        <f t="shared" si="45"/>
        <v>62320</v>
      </c>
    </row>
    <row r="1457" spans="1:11" ht="84">
      <c r="A1457" s="20">
        <v>4788</v>
      </c>
      <c r="B1457" s="83" t="s">
        <v>207</v>
      </c>
      <c r="C1457" s="23" t="s">
        <v>2163</v>
      </c>
      <c r="D1457" s="52" t="s">
        <v>2164</v>
      </c>
      <c r="E1457" s="30">
        <v>137400</v>
      </c>
      <c r="F1457" s="21">
        <v>3</v>
      </c>
      <c r="G1457" s="25">
        <f t="shared" si="44"/>
        <v>412200</v>
      </c>
      <c r="H1457" s="26"/>
      <c r="I1457" s="26"/>
      <c r="J1457" s="26">
        <v>3</v>
      </c>
      <c r="K1457" s="26">
        <f t="shared" si="45"/>
        <v>412200</v>
      </c>
    </row>
    <row r="1458" spans="1:11" ht="84">
      <c r="A1458" s="20">
        <v>4789</v>
      </c>
      <c r="B1458" s="83" t="s">
        <v>207</v>
      </c>
      <c r="C1458" s="23" t="s">
        <v>2165</v>
      </c>
      <c r="D1458" s="52" t="s">
        <v>2166</v>
      </c>
      <c r="E1458" s="30">
        <v>72100</v>
      </c>
      <c r="F1458" s="21">
        <v>5</v>
      </c>
      <c r="G1458" s="25">
        <f t="shared" si="44"/>
        <v>360500</v>
      </c>
      <c r="H1458" s="26">
        <v>1</v>
      </c>
      <c r="I1458" s="26">
        <v>57692</v>
      </c>
      <c r="J1458" s="26">
        <v>4</v>
      </c>
      <c r="K1458" s="26">
        <f t="shared" si="45"/>
        <v>288400</v>
      </c>
    </row>
    <row r="1459" spans="1:11" ht="96">
      <c r="A1459" s="20">
        <v>4790</v>
      </c>
      <c r="B1459" s="83" t="s">
        <v>207</v>
      </c>
      <c r="C1459" s="23" t="s">
        <v>2167</v>
      </c>
      <c r="D1459" s="52" t="s">
        <v>2168</v>
      </c>
      <c r="E1459" s="30">
        <v>59440</v>
      </c>
      <c r="F1459" s="21">
        <v>2</v>
      </c>
      <c r="G1459" s="25">
        <f t="shared" si="44"/>
        <v>118880</v>
      </c>
      <c r="H1459" s="26">
        <v>0</v>
      </c>
      <c r="I1459" s="26">
        <v>0</v>
      </c>
      <c r="J1459" s="26">
        <v>2</v>
      </c>
      <c r="K1459" s="26">
        <f t="shared" si="45"/>
        <v>118880</v>
      </c>
    </row>
    <row r="1460" spans="1:11" ht="96">
      <c r="A1460" s="20">
        <v>4791</v>
      </c>
      <c r="B1460" s="83" t="s">
        <v>207</v>
      </c>
      <c r="C1460" s="23" t="s">
        <v>2169</v>
      </c>
      <c r="D1460" s="52" t="s">
        <v>2170</v>
      </c>
      <c r="E1460" s="30">
        <v>30200</v>
      </c>
      <c r="F1460" s="21">
        <v>1</v>
      </c>
      <c r="G1460" s="25">
        <f t="shared" si="44"/>
        <v>30200</v>
      </c>
      <c r="H1460" s="26"/>
      <c r="I1460" s="26"/>
      <c r="J1460" s="26">
        <v>1</v>
      </c>
      <c r="K1460" s="26">
        <f t="shared" si="45"/>
        <v>30200</v>
      </c>
    </row>
    <row r="1461" spans="1:11" ht="84" hidden="1">
      <c r="A1461" s="20">
        <v>4792</v>
      </c>
      <c r="B1461" s="83" t="s">
        <v>207</v>
      </c>
      <c r="C1461" s="23" t="s">
        <v>2171</v>
      </c>
      <c r="D1461" s="52" t="s">
        <v>2172</v>
      </c>
      <c r="E1461" s="30">
        <v>158850</v>
      </c>
      <c r="F1461" s="21"/>
      <c r="G1461" s="25">
        <f t="shared" si="44"/>
        <v>0</v>
      </c>
      <c r="H1461" s="26"/>
      <c r="I1461" s="26"/>
      <c r="J1461" s="26"/>
      <c r="K1461" s="26">
        <f t="shared" si="45"/>
        <v>0</v>
      </c>
    </row>
    <row r="1462" spans="1:11" ht="96" hidden="1">
      <c r="A1462" s="20">
        <v>4793</v>
      </c>
      <c r="B1462" s="83" t="s">
        <v>207</v>
      </c>
      <c r="C1462" s="23" t="s">
        <v>2173</v>
      </c>
      <c r="D1462" s="52" t="s">
        <v>2174</v>
      </c>
      <c r="E1462" s="30">
        <v>71120</v>
      </c>
      <c r="F1462" s="21"/>
      <c r="G1462" s="25">
        <f t="shared" si="44"/>
        <v>0</v>
      </c>
      <c r="H1462" s="26"/>
      <c r="I1462" s="26"/>
      <c r="J1462" s="26"/>
      <c r="K1462" s="26">
        <f t="shared" si="45"/>
        <v>0</v>
      </c>
    </row>
    <row r="1463" spans="1:11" ht="96" hidden="1">
      <c r="A1463" s="20">
        <v>4794</v>
      </c>
      <c r="B1463" s="83" t="s">
        <v>207</v>
      </c>
      <c r="C1463" s="23" t="s">
        <v>2175</v>
      </c>
      <c r="D1463" s="52" t="s">
        <v>2113</v>
      </c>
      <c r="E1463" s="30">
        <v>45800</v>
      </c>
      <c r="F1463" s="21"/>
      <c r="G1463" s="25">
        <f t="shared" si="44"/>
        <v>0</v>
      </c>
      <c r="H1463" s="26"/>
      <c r="I1463" s="26"/>
      <c r="J1463" s="26"/>
      <c r="K1463" s="26">
        <f t="shared" si="45"/>
        <v>0</v>
      </c>
    </row>
    <row r="1464" spans="1:11" ht="84" hidden="1">
      <c r="A1464" s="20">
        <v>4795</v>
      </c>
      <c r="B1464" s="83" t="s">
        <v>207</v>
      </c>
      <c r="C1464" s="23" t="s">
        <v>2176</v>
      </c>
      <c r="D1464" s="52" t="s">
        <v>2177</v>
      </c>
      <c r="E1464" s="30">
        <v>208550</v>
      </c>
      <c r="F1464" s="21"/>
      <c r="G1464" s="25">
        <f t="shared" si="44"/>
        <v>0</v>
      </c>
      <c r="H1464" s="26"/>
      <c r="I1464" s="26"/>
      <c r="J1464" s="26"/>
      <c r="K1464" s="26">
        <f t="shared" si="45"/>
        <v>0</v>
      </c>
    </row>
    <row r="1465" spans="1:11" ht="84" hidden="1">
      <c r="A1465" s="20">
        <v>4796</v>
      </c>
      <c r="B1465" s="83" t="s">
        <v>207</v>
      </c>
      <c r="C1465" s="23" t="s">
        <v>2178</v>
      </c>
      <c r="D1465" s="52" t="s">
        <v>2179</v>
      </c>
      <c r="E1465" s="30">
        <v>184100</v>
      </c>
      <c r="F1465" s="21"/>
      <c r="G1465" s="25">
        <f t="shared" si="44"/>
        <v>0</v>
      </c>
      <c r="H1465" s="26"/>
      <c r="I1465" s="26"/>
      <c r="J1465" s="26"/>
      <c r="K1465" s="26">
        <f t="shared" si="45"/>
        <v>0</v>
      </c>
    </row>
    <row r="1466" spans="1:11" ht="84" hidden="1">
      <c r="A1466" s="20">
        <v>4797</v>
      </c>
      <c r="B1466" s="83" t="s">
        <v>207</v>
      </c>
      <c r="C1466" s="23" t="s">
        <v>2180</v>
      </c>
      <c r="D1466" s="52" t="s">
        <v>2181</v>
      </c>
      <c r="E1466" s="30">
        <v>172480</v>
      </c>
      <c r="F1466" s="21"/>
      <c r="G1466" s="25">
        <f t="shared" si="44"/>
        <v>0</v>
      </c>
      <c r="H1466" s="26"/>
      <c r="I1466" s="26"/>
      <c r="J1466" s="26"/>
      <c r="K1466" s="26">
        <f t="shared" si="45"/>
        <v>0</v>
      </c>
    </row>
    <row r="1467" spans="1:11" ht="72" hidden="1">
      <c r="A1467" s="20">
        <v>4798</v>
      </c>
      <c r="B1467" s="83" t="s">
        <v>207</v>
      </c>
      <c r="C1467" s="23" t="s">
        <v>2182</v>
      </c>
      <c r="D1467" s="52" t="s">
        <v>2181</v>
      </c>
      <c r="E1467" s="30">
        <v>208550</v>
      </c>
      <c r="F1467" s="21"/>
      <c r="G1467" s="25">
        <f t="shared" si="44"/>
        <v>0</v>
      </c>
      <c r="H1467" s="26"/>
      <c r="I1467" s="26"/>
      <c r="J1467" s="26"/>
      <c r="K1467" s="26">
        <f t="shared" si="45"/>
        <v>0</v>
      </c>
    </row>
    <row r="1468" spans="1:11" ht="84" hidden="1">
      <c r="A1468" s="20">
        <v>4799</v>
      </c>
      <c r="B1468" s="83" t="s">
        <v>207</v>
      </c>
      <c r="C1468" s="23" t="s">
        <v>2183</v>
      </c>
      <c r="D1468" s="52" t="s">
        <v>2179</v>
      </c>
      <c r="E1468" s="30">
        <v>208550</v>
      </c>
      <c r="F1468" s="21"/>
      <c r="G1468" s="25">
        <f t="shared" si="44"/>
        <v>0</v>
      </c>
      <c r="H1468" s="26"/>
      <c r="I1468" s="26"/>
      <c r="J1468" s="26"/>
      <c r="K1468" s="26">
        <f t="shared" si="45"/>
        <v>0</v>
      </c>
    </row>
    <row r="1469" spans="1:11" ht="84" hidden="1">
      <c r="A1469" s="20">
        <v>4800</v>
      </c>
      <c r="B1469" s="83" t="s">
        <v>207</v>
      </c>
      <c r="C1469" s="23" t="s">
        <v>2184</v>
      </c>
      <c r="D1469" s="52" t="s">
        <v>2179</v>
      </c>
      <c r="E1469" s="30">
        <v>208500</v>
      </c>
      <c r="F1469" s="21"/>
      <c r="G1469" s="25">
        <f t="shared" si="44"/>
        <v>0</v>
      </c>
      <c r="H1469" s="26"/>
      <c r="I1469" s="26"/>
      <c r="J1469" s="26"/>
      <c r="K1469" s="26">
        <f t="shared" si="45"/>
        <v>0</v>
      </c>
    </row>
    <row r="1470" spans="1:11" ht="84" hidden="1">
      <c r="A1470" s="20">
        <v>4801</v>
      </c>
      <c r="B1470" s="83" t="s">
        <v>207</v>
      </c>
      <c r="C1470" s="23" t="s">
        <v>2185</v>
      </c>
      <c r="D1470" s="52" t="s">
        <v>2179</v>
      </c>
      <c r="E1470" s="30">
        <v>208550</v>
      </c>
      <c r="F1470" s="21"/>
      <c r="G1470" s="25">
        <f t="shared" si="44"/>
        <v>0</v>
      </c>
      <c r="H1470" s="26"/>
      <c r="I1470" s="26"/>
      <c r="J1470" s="26"/>
      <c r="K1470" s="26">
        <f t="shared" si="45"/>
        <v>0</v>
      </c>
    </row>
    <row r="1471" spans="1:11" ht="72" hidden="1">
      <c r="A1471" s="20">
        <v>4802</v>
      </c>
      <c r="B1471" s="83" t="s">
        <v>207</v>
      </c>
      <c r="C1471" s="23" t="s">
        <v>2186</v>
      </c>
      <c r="D1471" s="52" t="s">
        <v>2187</v>
      </c>
      <c r="E1471" s="30">
        <v>118800</v>
      </c>
      <c r="F1471" s="21"/>
      <c r="G1471" s="25">
        <f t="shared" si="44"/>
        <v>0</v>
      </c>
      <c r="H1471" s="26"/>
      <c r="I1471" s="26"/>
      <c r="J1471" s="26"/>
      <c r="K1471" s="26">
        <f t="shared" si="45"/>
        <v>0</v>
      </c>
    </row>
    <row r="1472" spans="1:11" ht="84" hidden="1">
      <c r="A1472" s="20">
        <v>4803</v>
      </c>
      <c r="B1472" s="83" t="s">
        <v>207</v>
      </c>
      <c r="C1472" s="23" t="s">
        <v>2188</v>
      </c>
      <c r="D1472" s="52" t="s">
        <v>2189</v>
      </c>
      <c r="E1472" s="30">
        <v>166500</v>
      </c>
      <c r="F1472" s="21"/>
      <c r="G1472" s="25">
        <f t="shared" si="44"/>
        <v>0</v>
      </c>
      <c r="H1472" s="26"/>
      <c r="I1472" s="26"/>
      <c r="J1472" s="26"/>
      <c r="K1472" s="26">
        <f t="shared" si="45"/>
        <v>0</v>
      </c>
    </row>
    <row r="1473" spans="1:11" ht="84" hidden="1">
      <c r="A1473" s="20">
        <v>4804</v>
      </c>
      <c r="B1473" s="83" t="s">
        <v>207</v>
      </c>
      <c r="C1473" s="23" t="s">
        <v>2190</v>
      </c>
      <c r="D1473" s="52" t="s">
        <v>2139</v>
      </c>
      <c r="E1473" s="30">
        <v>166500</v>
      </c>
      <c r="F1473" s="21"/>
      <c r="G1473" s="25">
        <f t="shared" si="44"/>
        <v>0</v>
      </c>
      <c r="H1473" s="26"/>
      <c r="I1473" s="26"/>
      <c r="J1473" s="26"/>
      <c r="K1473" s="26">
        <f t="shared" si="45"/>
        <v>0</v>
      </c>
    </row>
    <row r="1474" spans="1:11" ht="84">
      <c r="A1474" s="20">
        <v>4805</v>
      </c>
      <c r="B1474" s="83" t="s">
        <v>207</v>
      </c>
      <c r="C1474" s="23" t="s">
        <v>2191</v>
      </c>
      <c r="D1474" s="52" t="s">
        <v>2172</v>
      </c>
      <c r="E1474" s="30">
        <v>158850</v>
      </c>
      <c r="F1474" s="21">
        <v>3</v>
      </c>
      <c r="G1474" s="25">
        <f t="shared" si="44"/>
        <v>476550</v>
      </c>
      <c r="H1474" s="26">
        <v>1</v>
      </c>
      <c r="I1474" s="26">
        <f>1*83081</f>
        <v>83081</v>
      </c>
      <c r="J1474" s="26">
        <v>2</v>
      </c>
      <c r="K1474" s="26">
        <f t="shared" si="45"/>
        <v>317700</v>
      </c>
    </row>
    <row r="1475" spans="1:11" ht="84" hidden="1">
      <c r="A1475" s="20">
        <v>4806</v>
      </c>
      <c r="B1475" s="83" t="s">
        <v>207</v>
      </c>
      <c r="C1475" s="23" t="s">
        <v>2192</v>
      </c>
      <c r="D1475" s="52" t="s">
        <v>2193</v>
      </c>
      <c r="E1475" s="30">
        <v>103000</v>
      </c>
      <c r="F1475" s="21"/>
      <c r="G1475" s="25">
        <f t="shared" si="44"/>
        <v>0</v>
      </c>
      <c r="H1475" s="26"/>
      <c r="I1475" s="26"/>
      <c r="J1475" s="26"/>
      <c r="K1475" s="26">
        <f t="shared" si="45"/>
        <v>0</v>
      </c>
    </row>
    <row r="1476" spans="1:11" ht="84" hidden="1">
      <c r="A1476" s="20">
        <v>4807</v>
      </c>
      <c r="B1476" s="83" t="s">
        <v>207</v>
      </c>
      <c r="C1476" s="23" t="s">
        <v>2194</v>
      </c>
      <c r="D1476" s="52" t="s">
        <v>2195</v>
      </c>
      <c r="E1476" s="30">
        <v>153500</v>
      </c>
      <c r="F1476" s="21"/>
      <c r="G1476" s="25">
        <f t="shared" si="44"/>
        <v>0</v>
      </c>
      <c r="H1476" s="26"/>
      <c r="I1476" s="26"/>
      <c r="J1476" s="26"/>
      <c r="K1476" s="26">
        <f t="shared" si="45"/>
        <v>0</v>
      </c>
    </row>
    <row r="1477" spans="1:11" ht="84" hidden="1">
      <c r="A1477" s="20">
        <v>4808</v>
      </c>
      <c r="B1477" s="83" t="s">
        <v>207</v>
      </c>
      <c r="C1477" s="23" t="s">
        <v>2196</v>
      </c>
      <c r="D1477" s="52" t="s">
        <v>2197</v>
      </c>
      <c r="E1477" s="30">
        <v>1030000</v>
      </c>
      <c r="F1477" s="21"/>
      <c r="G1477" s="25">
        <f t="shared" si="44"/>
        <v>0</v>
      </c>
      <c r="H1477" s="26"/>
      <c r="I1477" s="26"/>
      <c r="J1477" s="26"/>
      <c r="K1477" s="26">
        <f t="shared" si="45"/>
        <v>0</v>
      </c>
    </row>
    <row r="1478" spans="1:11" ht="72" hidden="1">
      <c r="A1478" s="20">
        <v>4809</v>
      </c>
      <c r="B1478" s="83" t="s">
        <v>207</v>
      </c>
      <c r="C1478" s="23" t="s">
        <v>2198</v>
      </c>
      <c r="D1478" s="52" t="s">
        <v>2113</v>
      </c>
      <c r="E1478" s="30">
        <v>56500</v>
      </c>
      <c r="F1478" s="21">
        <v>0</v>
      </c>
      <c r="G1478" s="25">
        <f t="shared" si="44"/>
        <v>0</v>
      </c>
      <c r="H1478" s="26"/>
      <c r="I1478" s="26"/>
      <c r="J1478" s="26">
        <v>0</v>
      </c>
      <c r="K1478" s="26">
        <f t="shared" si="45"/>
        <v>0</v>
      </c>
    </row>
    <row r="1479" spans="1:11" ht="96" hidden="1">
      <c r="A1479" s="20">
        <v>4810</v>
      </c>
      <c r="B1479" s="83" t="s">
        <v>207</v>
      </c>
      <c r="C1479" s="23" t="s">
        <v>2199</v>
      </c>
      <c r="D1479" s="52" t="s">
        <v>2200</v>
      </c>
      <c r="E1479" s="30">
        <v>77800</v>
      </c>
      <c r="F1479" s="21">
        <v>0</v>
      </c>
      <c r="G1479" s="25">
        <f t="shared" si="44"/>
        <v>0</v>
      </c>
      <c r="H1479" s="26"/>
      <c r="I1479" s="26"/>
      <c r="J1479" s="26">
        <v>0</v>
      </c>
      <c r="K1479" s="26">
        <f t="shared" si="45"/>
        <v>0</v>
      </c>
    </row>
    <row r="1480" spans="1:11" ht="72" hidden="1">
      <c r="A1480" s="20">
        <v>4811</v>
      </c>
      <c r="B1480" s="83" t="s">
        <v>207</v>
      </c>
      <c r="C1480" s="23" t="s">
        <v>2201</v>
      </c>
      <c r="D1480" s="52" t="s">
        <v>2139</v>
      </c>
      <c r="E1480" s="30">
        <v>15580</v>
      </c>
      <c r="F1480" s="21"/>
      <c r="G1480" s="25">
        <f t="shared" si="44"/>
        <v>0</v>
      </c>
      <c r="H1480" s="26"/>
      <c r="I1480" s="26"/>
      <c r="J1480" s="26"/>
      <c r="K1480" s="26">
        <f t="shared" si="45"/>
        <v>0</v>
      </c>
    </row>
    <row r="1481" spans="1:11" ht="72" hidden="1">
      <c r="A1481" s="20">
        <v>4812</v>
      </c>
      <c r="B1481" s="83" t="s">
        <v>207</v>
      </c>
      <c r="C1481" s="23" t="s">
        <v>2202</v>
      </c>
      <c r="D1481" s="52" t="s">
        <v>2203</v>
      </c>
      <c r="E1481" s="30">
        <v>15580</v>
      </c>
      <c r="F1481" s="21"/>
      <c r="G1481" s="25">
        <f t="shared" si="44"/>
        <v>0</v>
      </c>
      <c r="H1481" s="26"/>
      <c r="I1481" s="26"/>
      <c r="J1481" s="26"/>
      <c r="K1481" s="26">
        <f t="shared" si="45"/>
        <v>0</v>
      </c>
    </row>
    <row r="1482" spans="1:11" ht="84">
      <c r="A1482" s="20">
        <v>4813</v>
      </c>
      <c r="B1482" s="83" t="s">
        <v>207</v>
      </c>
      <c r="C1482" s="23" t="s">
        <v>2204</v>
      </c>
      <c r="D1482" s="52" t="s">
        <v>2113</v>
      </c>
      <c r="E1482" s="30">
        <v>158850</v>
      </c>
      <c r="F1482" s="21">
        <v>2</v>
      </c>
      <c r="G1482" s="25">
        <f t="shared" si="44"/>
        <v>317700</v>
      </c>
      <c r="H1482" s="26"/>
      <c r="I1482" s="26"/>
      <c r="J1482" s="26">
        <v>2</v>
      </c>
      <c r="K1482" s="26">
        <f t="shared" si="45"/>
        <v>317700</v>
      </c>
    </row>
    <row r="1483" spans="1:11" ht="72" hidden="1">
      <c r="A1483" s="20">
        <v>4814</v>
      </c>
      <c r="B1483" s="83" t="s">
        <v>207</v>
      </c>
      <c r="C1483" s="23" t="s">
        <v>2205</v>
      </c>
      <c r="D1483" s="52" t="s">
        <v>2206</v>
      </c>
      <c r="E1483" s="30">
        <v>166500</v>
      </c>
      <c r="F1483" s="21"/>
      <c r="G1483" s="25">
        <f t="shared" si="44"/>
        <v>0</v>
      </c>
      <c r="H1483" s="26"/>
      <c r="I1483" s="26"/>
      <c r="J1483" s="26"/>
      <c r="K1483" s="26">
        <f t="shared" si="45"/>
        <v>0</v>
      </c>
    </row>
    <row r="1484" spans="1:11" ht="72" hidden="1">
      <c r="A1484" s="20">
        <v>4815</v>
      </c>
      <c r="B1484" s="83" t="s">
        <v>207</v>
      </c>
      <c r="C1484" s="23" t="s">
        <v>2207</v>
      </c>
      <c r="D1484" s="52" t="s">
        <v>2208</v>
      </c>
      <c r="E1484" s="30">
        <v>137400</v>
      </c>
      <c r="F1484" s="21">
        <v>0</v>
      </c>
      <c r="G1484" s="25">
        <f t="shared" si="44"/>
        <v>0</v>
      </c>
      <c r="H1484" s="26"/>
      <c r="I1484" s="26"/>
      <c r="J1484" s="26">
        <v>0</v>
      </c>
      <c r="K1484" s="26">
        <f t="shared" si="45"/>
        <v>0</v>
      </c>
    </row>
    <row r="1485" spans="1:11" ht="84" hidden="1">
      <c r="A1485" s="20">
        <v>4816</v>
      </c>
      <c r="B1485" s="83" t="s">
        <v>207</v>
      </c>
      <c r="C1485" s="23" t="s">
        <v>2209</v>
      </c>
      <c r="D1485" s="52" t="s">
        <v>2210</v>
      </c>
      <c r="E1485" s="30">
        <v>45800</v>
      </c>
      <c r="F1485" s="21">
        <v>0</v>
      </c>
      <c r="G1485" s="25">
        <f t="shared" si="44"/>
        <v>0</v>
      </c>
      <c r="H1485" s="26"/>
      <c r="I1485" s="26"/>
      <c r="J1485" s="26">
        <v>0</v>
      </c>
      <c r="K1485" s="26">
        <f t="shared" si="45"/>
        <v>0</v>
      </c>
    </row>
    <row r="1486" spans="1:11" ht="72" hidden="1">
      <c r="A1486" s="20">
        <v>4817</v>
      </c>
      <c r="B1486" s="83" t="s">
        <v>207</v>
      </c>
      <c r="C1486" s="23" t="s">
        <v>2211</v>
      </c>
      <c r="D1486" s="52" t="s">
        <v>2212</v>
      </c>
      <c r="E1486" s="30">
        <v>118500</v>
      </c>
      <c r="F1486" s="21"/>
      <c r="G1486" s="25">
        <f t="shared" si="44"/>
        <v>0</v>
      </c>
      <c r="H1486" s="26"/>
      <c r="I1486" s="26"/>
      <c r="J1486" s="26"/>
      <c r="K1486" s="26">
        <f t="shared" si="45"/>
        <v>0</v>
      </c>
    </row>
    <row r="1487" spans="1:11" ht="72" hidden="1">
      <c r="A1487" s="20">
        <v>4818</v>
      </c>
      <c r="B1487" s="83" t="s">
        <v>207</v>
      </c>
      <c r="C1487" s="23" t="s">
        <v>2213</v>
      </c>
      <c r="D1487" s="52" t="s">
        <v>2214</v>
      </c>
      <c r="E1487" s="30">
        <v>753340</v>
      </c>
      <c r="F1487" s="21"/>
      <c r="G1487" s="25">
        <f t="shared" si="44"/>
        <v>0</v>
      </c>
      <c r="H1487" s="26"/>
      <c r="I1487" s="26"/>
      <c r="J1487" s="26"/>
      <c r="K1487" s="26">
        <f t="shared" si="45"/>
        <v>0</v>
      </c>
    </row>
    <row r="1488" spans="1:11" ht="24" hidden="1">
      <c r="A1488" s="20">
        <v>4819</v>
      </c>
      <c r="B1488" s="83"/>
      <c r="C1488" s="57" t="s">
        <v>2215</v>
      </c>
      <c r="D1488" s="52"/>
      <c r="E1488" s="30"/>
      <c r="F1488" s="21"/>
      <c r="G1488" s="25">
        <f t="shared" ref="G1488:G1551" si="46">E1488*F1488</f>
        <v>0</v>
      </c>
      <c r="H1488" s="26"/>
      <c r="I1488" s="26"/>
      <c r="J1488" s="26"/>
      <c r="K1488" s="26">
        <f t="shared" ref="K1488:K1551" si="47">E1488*J1488</f>
        <v>0</v>
      </c>
    </row>
    <row r="1489" spans="1:11" ht="156">
      <c r="A1489" s="20">
        <v>4820</v>
      </c>
      <c r="B1489" s="83" t="s">
        <v>207</v>
      </c>
      <c r="C1489" s="23" t="s">
        <v>2216</v>
      </c>
      <c r="D1489" s="52" t="s">
        <v>2217</v>
      </c>
      <c r="E1489" s="30">
        <v>8050</v>
      </c>
      <c r="F1489" s="21">
        <v>1</v>
      </c>
      <c r="G1489" s="25">
        <f t="shared" si="46"/>
        <v>8050</v>
      </c>
      <c r="H1489" s="26"/>
      <c r="I1489" s="26"/>
      <c r="J1489" s="26">
        <v>1</v>
      </c>
      <c r="K1489" s="26">
        <f t="shared" si="47"/>
        <v>8050</v>
      </c>
    </row>
    <row r="1490" spans="1:11" ht="132" hidden="1">
      <c r="A1490" s="20">
        <v>4821</v>
      </c>
      <c r="B1490" s="83" t="s">
        <v>207</v>
      </c>
      <c r="C1490" s="23" t="s">
        <v>2218</v>
      </c>
      <c r="D1490" s="52" t="s">
        <v>2219</v>
      </c>
      <c r="E1490" s="30">
        <v>27630</v>
      </c>
      <c r="F1490" s="21"/>
      <c r="G1490" s="25">
        <f t="shared" si="46"/>
        <v>0</v>
      </c>
      <c r="H1490" s="26"/>
      <c r="I1490" s="26"/>
      <c r="J1490" s="26"/>
      <c r="K1490" s="26">
        <f t="shared" si="47"/>
        <v>0</v>
      </c>
    </row>
    <row r="1491" spans="1:11" ht="72" hidden="1">
      <c r="A1491" s="20">
        <v>4822</v>
      </c>
      <c r="B1491" s="83" t="s">
        <v>207</v>
      </c>
      <c r="C1491" s="23" t="s">
        <v>2220</v>
      </c>
      <c r="D1491" s="52" t="s">
        <v>2221</v>
      </c>
      <c r="E1491" s="30">
        <v>8050</v>
      </c>
      <c r="F1491" s="21"/>
      <c r="G1491" s="25">
        <f t="shared" si="46"/>
        <v>0</v>
      </c>
      <c r="H1491" s="26"/>
      <c r="I1491" s="26"/>
      <c r="J1491" s="26"/>
      <c r="K1491" s="26">
        <f t="shared" si="47"/>
        <v>0</v>
      </c>
    </row>
    <row r="1492" spans="1:11" ht="108" hidden="1">
      <c r="A1492" s="20">
        <v>4823</v>
      </c>
      <c r="B1492" s="83" t="s">
        <v>207</v>
      </c>
      <c r="C1492" s="23" t="s">
        <v>2222</v>
      </c>
      <c r="D1492" s="52" t="s">
        <v>2223</v>
      </c>
      <c r="E1492" s="30">
        <v>12600</v>
      </c>
      <c r="F1492" s="21"/>
      <c r="G1492" s="25">
        <f t="shared" si="46"/>
        <v>0</v>
      </c>
      <c r="H1492" s="26"/>
      <c r="I1492" s="26"/>
      <c r="J1492" s="26"/>
      <c r="K1492" s="26">
        <f t="shared" si="47"/>
        <v>0</v>
      </c>
    </row>
    <row r="1493" spans="1:11" ht="108">
      <c r="A1493" s="20">
        <v>4824</v>
      </c>
      <c r="B1493" s="83" t="s">
        <v>207</v>
      </c>
      <c r="C1493" s="23" t="s">
        <v>2224</v>
      </c>
      <c r="D1493" s="52" t="s">
        <v>2225</v>
      </c>
      <c r="E1493" s="30">
        <v>21800</v>
      </c>
      <c r="F1493" s="21">
        <v>1</v>
      </c>
      <c r="G1493" s="25">
        <f t="shared" si="46"/>
        <v>21800</v>
      </c>
      <c r="H1493" s="26"/>
      <c r="I1493" s="26"/>
      <c r="J1493" s="26">
        <v>1</v>
      </c>
      <c r="K1493" s="26">
        <f t="shared" si="47"/>
        <v>21800</v>
      </c>
    </row>
    <row r="1494" spans="1:11" ht="96" hidden="1">
      <c r="A1494" s="20">
        <v>4825</v>
      </c>
      <c r="B1494" s="83" t="s">
        <v>207</v>
      </c>
      <c r="C1494" s="23" t="s">
        <v>2226</v>
      </c>
      <c r="D1494" s="52" t="s">
        <v>2227</v>
      </c>
      <c r="E1494" s="30">
        <v>23000</v>
      </c>
      <c r="F1494" s="21"/>
      <c r="G1494" s="25">
        <f t="shared" si="46"/>
        <v>0</v>
      </c>
      <c r="H1494" s="26"/>
      <c r="I1494" s="26"/>
      <c r="J1494" s="26"/>
      <c r="K1494" s="26">
        <f t="shared" si="47"/>
        <v>0</v>
      </c>
    </row>
    <row r="1495" spans="1:11" ht="132" hidden="1">
      <c r="A1495" s="20">
        <v>4826</v>
      </c>
      <c r="B1495" s="83" t="s">
        <v>207</v>
      </c>
      <c r="C1495" s="23" t="s">
        <v>2228</v>
      </c>
      <c r="D1495" s="52" t="s">
        <v>2229</v>
      </c>
      <c r="E1495" s="30">
        <v>103600</v>
      </c>
      <c r="F1495" s="21"/>
      <c r="G1495" s="25">
        <f t="shared" si="46"/>
        <v>0</v>
      </c>
      <c r="H1495" s="26"/>
      <c r="I1495" s="26"/>
      <c r="J1495" s="26"/>
      <c r="K1495" s="26">
        <f t="shared" si="47"/>
        <v>0</v>
      </c>
    </row>
    <row r="1496" spans="1:11" ht="108" hidden="1">
      <c r="A1496" s="20">
        <v>4827</v>
      </c>
      <c r="B1496" s="83" t="s">
        <v>207</v>
      </c>
      <c r="C1496" s="23" t="s">
        <v>2230</v>
      </c>
      <c r="D1496" s="52" t="s">
        <v>2231</v>
      </c>
      <c r="E1496" s="30">
        <v>23020</v>
      </c>
      <c r="F1496" s="21"/>
      <c r="G1496" s="25">
        <f t="shared" si="46"/>
        <v>0</v>
      </c>
      <c r="H1496" s="26"/>
      <c r="I1496" s="26"/>
      <c r="J1496" s="26"/>
      <c r="K1496" s="26">
        <f t="shared" si="47"/>
        <v>0</v>
      </c>
    </row>
    <row r="1497" spans="1:11" ht="96" hidden="1">
      <c r="A1497" s="20">
        <v>4828</v>
      </c>
      <c r="B1497" s="83" t="s">
        <v>207</v>
      </c>
      <c r="C1497" s="23" t="s">
        <v>2232</v>
      </c>
      <c r="D1497" s="52" t="s">
        <v>2233</v>
      </c>
      <c r="E1497" s="30">
        <v>6900</v>
      </c>
      <c r="F1497" s="21"/>
      <c r="G1497" s="25">
        <f t="shared" si="46"/>
        <v>0</v>
      </c>
      <c r="H1497" s="26"/>
      <c r="I1497" s="26"/>
      <c r="J1497" s="26"/>
      <c r="K1497" s="26">
        <f t="shared" si="47"/>
        <v>0</v>
      </c>
    </row>
    <row r="1498" spans="1:11" ht="120" hidden="1">
      <c r="A1498" s="20">
        <v>4829</v>
      </c>
      <c r="B1498" s="83" t="s">
        <v>207</v>
      </c>
      <c r="C1498" s="23" t="s">
        <v>2234</v>
      </c>
      <c r="D1498" s="52" t="s">
        <v>2235</v>
      </c>
      <c r="E1498" s="30">
        <v>66750</v>
      </c>
      <c r="F1498" s="21"/>
      <c r="G1498" s="25">
        <f t="shared" si="46"/>
        <v>0</v>
      </c>
      <c r="H1498" s="26"/>
      <c r="I1498" s="26"/>
      <c r="J1498" s="26"/>
      <c r="K1498" s="26">
        <f t="shared" si="47"/>
        <v>0</v>
      </c>
    </row>
    <row r="1499" spans="1:11" ht="135" customHeight="1">
      <c r="A1499" s="20">
        <v>4830</v>
      </c>
      <c r="B1499" s="83" t="s">
        <v>207</v>
      </c>
      <c r="C1499" s="23" t="s">
        <v>2236</v>
      </c>
      <c r="D1499" s="52" t="s">
        <v>2237</v>
      </c>
      <c r="E1499" s="30">
        <v>44800</v>
      </c>
      <c r="F1499" s="21">
        <v>4</v>
      </c>
      <c r="G1499" s="25">
        <f t="shared" si="46"/>
        <v>179200</v>
      </c>
      <c r="H1499" s="26"/>
      <c r="I1499" s="26"/>
      <c r="J1499" s="26">
        <v>4</v>
      </c>
      <c r="K1499" s="26">
        <f t="shared" si="47"/>
        <v>179200</v>
      </c>
    </row>
    <row r="1500" spans="1:11" ht="120">
      <c r="A1500" s="20">
        <v>4831</v>
      </c>
      <c r="B1500" s="83" t="s">
        <v>207</v>
      </c>
      <c r="C1500" s="23" t="s">
        <v>2238</v>
      </c>
      <c r="D1500" s="52" t="s">
        <v>2235</v>
      </c>
      <c r="E1500" s="30">
        <v>44800</v>
      </c>
      <c r="F1500" s="21">
        <v>5</v>
      </c>
      <c r="G1500" s="25">
        <f t="shared" si="46"/>
        <v>224000</v>
      </c>
      <c r="H1500" s="26">
        <v>1</v>
      </c>
      <c r="I1500" s="26">
        <v>20587</v>
      </c>
      <c r="J1500" s="26">
        <v>4</v>
      </c>
      <c r="K1500" s="26">
        <f t="shared" si="47"/>
        <v>179200</v>
      </c>
    </row>
    <row r="1501" spans="1:11" ht="120" hidden="1">
      <c r="A1501" s="20">
        <v>4832</v>
      </c>
      <c r="B1501" s="83" t="s">
        <v>207</v>
      </c>
      <c r="C1501" s="23" t="s">
        <v>2239</v>
      </c>
      <c r="D1501" s="52" t="s">
        <v>2235</v>
      </c>
      <c r="E1501" s="30">
        <v>66500</v>
      </c>
      <c r="F1501" s="21"/>
      <c r="G1501" s="25">
        <f t="shared" si="46"/>
        <v>0</v>
      </c>
      <c r="H1501" s="26"/>
      <c r="I1501" s="26"/>
      <c r="J1501" s="26"/>
      <c r="K1501" s="26">
        <f t="shared" si="47"/>
        <v>0</v>
      </c>
    </row>
    <row r="1502" spans="1:11" ht="120">
      <c r="A1502" s="20">
        <v>4833</v>
      </c>
      <c r="B1502" s="83" t="s">
        <v>207</v>
      </c>
      <c r="C1502" s="23" t="s">
        <v>2240</v>
      </c>
      <c r="D1502" s="52" t="s">
        <v>2235</v>
      </c>
      <c r="E1502" s="30">
        <v>44800</v>
      </c>
      <c r="F1502" s="21">
        <v>5</v>
      </c>
      <c r="G1502" s="25">
        <f t="shared" si="46"/>
        <v>224000</v>
      </c>
      <c r="H1502" s="26">
        <v>1</v>
      </c>
      <c r="I1502" s="26">
        <v>20587</v>
      </c>
      <c r="J1502" s="26">
        <v>4</v>
      </c>
      <c r="K1502" s="26">
        <f t="shared" si="47"/>
        <v>179200</v>
      </c>
    </row>
    <row r="1503" spans="1:11" ht="77.25" customHeight="1">
      <c r="A1503" s="20">
        <v>4834</v>
      </c>
      <c r="B1503" s="83" t="s">
        <v>207</v>
      </c>
      <c r="C1503" s="23" t="s">
        <v>2240</v>
      </c>
      <c r="D1503" s="52" t="s">
        <v>2235</v>
      </c>
      <c r="E1503" s="30">
        <v>66500</v>
      </c>
      <c r="F1503" s="21">
        <v>1</v>
      </c>
      <c r="G1503" s="25">
        <f t="shared" si="46"/>
        <v>66500</v>
      </c>
      <c r="H1503" s="26"/>
      <c r="I1503" s="26"/>
      <c r="J1503" s="26">
        <v>1</v>
      </c>
      <c r="K1503" s="26">
        <f t="shared" si="47"/>
        <v>66500</v>
      </c>
    </row>
    <row r="1504" spans="1:11" ht="120" hidden="1">
      <c r="A1504" s="20">
        <v>4835</v>
      </c>
      <c r="B1504" s="83" t="s">
        <v>207</v>
      </c>
      <c r="C1504" s="23" t="s">
        <v>2241</v>
      </c>
      <c r="D1504" s="52" t="s">
        <v>2242</v>
      </c>
      <c r="E1504" s="30">
        <v>103500</v>
      </c>
      <c r="F1504" s="21"/>
      <c r="G1504" s="25">
        <f t="shared" si="46"/>
        <v>0</v>
      </c>
      <c r="H1504" s="26"/>
      <c r="I1504" s="26"/>
      <c r="J1504" s="26"/>
      <c r="K1504" s="26">
        <f t="shared" si="47"/>
        <v>0</v>
      </c>
    </row>
    <row r="1505" spans="1:11" ht="120" hidden="1">
      <c r="A1505" s="20">
        <v>4836</v>
      </c>
      <c r="B1505" s="83" t="s">
        <v>207</v>
      </c>
      <c r="C1505" s="23" t="s">
        <v>2243</v>
      </c>
      <c r="D1505" s="52" t="s">
        <v>2244</v>
      </c>
      <c r="E1505" s="30">
        <v>28880</v>
      </c>
      <c r="F1505" s="21"/>
      <c r="G1505" s="25">
        <f t="shared" si="46"/>
        <v>0</v>
      </c>
      <c r="H1505" s="26"/>
      <c r="I1505" s="26"/>
      <c r="J1505" s="26"/>
      <c r="K1505" s="26">
        <f t="shared" si="47"/>
        <v>0</v>
      </c>
    </row>
    <row r="1506" spans="1:11" ht="120" hidden="1">
      <c r="A1506" s="20">
        <v>4837</v>
      </c>
      <c r="B1506" s="83" t="s">
        <v>207</v>
      </c>
      <c r="C1506" s="23" t="s">
        <v>2245</v>
      </c>
      <c r="D1506" s="52" t="s">
        <v>2246</v>
      </c>
      <c r="E1506" s="30">
        <v>4600</v>
      </c>
      <c r="F1506" s="21"/>
      <c r="G1506" s="25">
        <f t="shared" si="46"/>
        <v>0</v>
      </c>
      <c r="H1506" s="26"/>
      <c r="I1506" s="26"/>
      <c r="J1506" s="26"/>
      <c r="K1506" s="26">
        <f t="shared" si="47"/>
        <v>0</v>
      </c>
    </row>
    <row r="1507" spans="1:11" hidden="1">
      <c r="A1507" s="20">
        <v>4838</v>
      </c>
      <c r="B1507" s="83"/>
      <c r="C1507" s="23" t="s">
        <v>2247</v>
      </c>
      <c r="D1507" s="52"/>
      <c r="E1507" s="30"/>
      <c r="F1507" s="21"/>
      <c r="G1507" s="25">
        <f t="shared" si="46"/>
        <v>0</v>
      </c>
      <c r="H1507" s="26"/>
      <c r="I1507" s="26"/>
      <c r="J1507" s="26"/>
      <c r="K1507" s="26">
        <f t="shared" si="47"/>
        <v>0</v>
      </c>
    </row>
    <row r="1508" spans="1:11" ht="53.25" customHeight="1">
      <c r="A1508" s="20">
        <v>4839</v>
      </c>
      <c r="B1508" s="83" t="s">
        <v>207</v>
      </c>
      <c r="C1508" s="23" t="s">
        <v>2248</v>
      </c>
      <c r="D1508" s="52" t="s">
        <v>2249</v>
      </c>
      <c r="E1508" s="30">
        <v>136900</v>
      </c>
      <c r="F1508" s="21">
        <v>2</v>
      </c>
      <c r="G1508" s="25">
        <f t="shared" si="46"/>
        <v>273800</v>
      </c>
      <c r="H1508" s="26">
        <v>1</v>
      </c>
      <c r="I1508" s="26">
        <v>62552</v>
      </c>
      <c r="J1508" s="26">
        <v>1</v>
      </c>
      <c r="K1508" s="26">
        <f t="shared" si="47"/>
        <v>136900</v>
      </c>
    </row>
    <row r="1509" spans="1:11" ht="36">
      <c r="A1509" s="20">
        <v>4840</v>
      </c>
      <c r="B1509" s="83" t="s">
        <v>207</v>
      </c>
      <c r="C1509" s="23" t="s">
        <v>2250</v>
      </c>
      <c r="D1509" s="52" t="s">
        <v>2251</v>
      </c>
      <c r="E1509" s="30">
        <v>54100</v>
      </c>
      <c r="F1509" s="21">
        <v>1</v>
      </c>
      <c r="G1509" s="25">
        <f t="shared" si="46"/>
        <v>54100</v>
      </c>
      <c r="H1509" s="26"/>
      <c r="I1509" s="26"/>
      <c r="J1509" s="26">
        <v>1</v>
      </c>
      <c r="K1509" s="26">
        <f t="shared" si="47"/>
        <v>54100</v>
      </c>
    </row>
    <row r="1510" spans="1:11" ht="60">
      <c r="A1510" s="20">
        <v>4841</v>
      </c>
      <c r="B1510" s="83" t="s">
        <v>207</v>
      </c>
      <c r="C1510" s="23" t="s">
        <v>2252</v>
      </c>
      <c r="D1510" s="52" t="s">
        <v>2253</v>
      </c>
      <c r="E1510" s="30">
        <v>69000</v>
      </c>
      <c r="F1510" s="21">
        <v>3</v>
      </c>
      <c r="G1510" s="25">
        <f t="shared" si="46"/>
        <v>207000</v>
      </c>
      <c r="H1510" s="26">
        <v>1</v>
      </c>
      <c r="I1510" s="26">
        <v>29570</v>
      </c>
      <c r="J1510" s="26">
        <v>2</v>
      </c>
      <c r="K1510" s="26">
        <f t="shared" si="47"/>
        <v>138000</v>
      </c>
    </row>
    <row r="1511" spans="1:11" ht="36" hidden="1">
      <c r="A1511" s="20">
        <v>4842</v>
      </c>
      <c r="B1511" s="83" t="s">
        <v>207</v>
      </c>
      <c r="C1511" s="23" t="s">
        <v>2254</v>
      </c>
      <c r="D1511" s="52" t="s">
        <v>2255</v>
      </c>
      <c r="E1511" s="30">
        <v>49400</v>
      </c>
      <c r="F1511" s="21"/>
      <c r="G1511" s="25">
        <f t="shared" si="46"/>
        <v>0</v>
      </c>
      <c r="H1511" s="26"/>
      <c r="I1511" s="26"/>
      <c r="J1511" s="26"/>
      <c r="K1511" s="26">
        <f t="shared" si="47"/>
        <v>0</v>
      </c>
    </row>
    <row r="1512" spans="1:11" ht="84" customHeight="1">
      <c r="A1512" s="20">
        <v>4843</v>
      </c>
      <c r="B1512" s="83" t="s">
        <v>207</v>
      </c>
      <c r="C1512" s="70" t="s">
        <v>2256</v>
      </c>
      <c r="D1512" s="70" t="s">
        <v>2256</v>
      </c>
      <c r="E1512" s="71">
        <v>259390</v>
      </c>
      <c r="F1512" s="21">
        <v>1</v>
      </c>
      <c r="G1512" s="25">
        <f t="shared" si="46"/>
        <v>259390</v>
      </c>
      <c r="H1512" s="26"/>
      <c r="I1512" s="26"/>
      <c r="J1512" s="26">
        <v>1</v>
      </c>
      <c r="K1512" s="26">
        <f t="shared" si="47"/>
        <v>259390</v>
      </c>
    </row>
    <row r="1513" spans="1:11" ht="90" customHeight="1">
      <c r="A1513" s="20">
        <v>4844</v>
      </c>
      <c r="B1513" s="83" t="s">
        <v>207</v>
      </c>
      <c r="C1513" s="70" t="s">
        <v>2257</v>
      </c>
      <c r="D1513" s="70" t="s">
        <v>2257</v>
      </c>
      <c r="E1513" s="71">
        <v>259390</v>
      </c>
      <c r="F1513" s="21">
        <v>1</v>
      </c>
      <c r="G1513" s="25">
        <f t="shared" si="46"/>
        <v>259390</v>
      </c>
      <c r="H1513" s="26"/>
      <c r="I1513" s="26"/>
      <c r="J1513" s="26">
        <v>1</v>
      </c>
      <c r="K1513" s="26">
        <f t="shared" si="47"/>
        <v>259390</v>
      </c>
    </row>
    <row r="1514" spans="1:11" ht="84" hidden="1">
      <c r="A1514" s="20">
        <v>4845</v>
      </c>
      <c r="B1514" s="83" t="s">
        <v>207</v>
      </c>
      <c r="C1514" s="70" t="s">
        <v>2258</v>
      </c>
      <c r="D1514" s="70" t="s">
        <v>2258</v>
      </c>
      <c r="E1514" s="71">
        <v>259390</v>
      </c>
      <c r="F1514" s="21">
        <v>0</v>
      </c>
      <c r="G1514" s="25">
        <f t="shared" si="46"/>
        <v>0</v>
      </c>
      <c r="H1514" s="26"/>
      <c r="I1514" s="26"/>
      <c r="J1514" s="26">
        <v>0</v>
      </c>
      <c r="K1514" s="26">
        <f t="shared" si="47"/>
        <v>0</v>
      </c>
    </row>
    <row r="1515" spans="1:11" ht="72" hidden="1">
      <c r="A1515" s="20">
        <v>4846</v>
      </c>
      <c r="B1515" s="83" t="s">
        <v>207</v>
      </c>
      <c r="C1515" s="70" t="s">
        <v>2259</v>
      </c>
      <c r="D1515" s="70" t="s">
        <v>2259</v>
      </c>
      <c r="E1515" s="71">
        <v>540390</v>
      </c>
      <c r="F1515" s="21"/>
      <c r="G1515" s="25">
        <f t="shared" si="46"/>
        <v>0</v>
      </c>
      <c r="H1515" s="26"/>
      <c r="I1515" s="26"/>
      <c r="J1515" s="26"/>
      <c r="K1515" s="26">
        <f t="shared" si="47"/>
        <v>0</v>
      </c>
    </row>
    <row r="1516" spans="1:11" ht="84" hidden="1">
      <c r="A1516" s="20">
        <v>4847</v>
      </c>
      <c r="B1516" s="83" t="s">
        <v>207</v>
      </c>
      <c r="C1516" s="70" t="s">
        <v>2260</v>
      </c>
      <c r="D1516" s="70" t="s">
        <v>2260</v>
      </c>
      <c r="E1516" s="71">
        <v>172930</v>
      </c>
      <c r="F1516" s="21"/>
      <c r="G1516" s="25">
        <f t="shared" si="46"/>
        <v>0</v>
      </c>
      <c r="H1516" s="26"/>
      <c r="I1516" s="26"/>
      <c r="J1516" s="26"/>
      <c r="K1516" s="26">
        <f t="shared" si="47"/>
        <v>0</v>
      </c>
    </row>
    <row r="1517" spans="1:11" ht="72" hidden="1">
      <c r="A1517" s="20">
        <v>4848</v>
      </c>
      <c r="B1517" s="83" t="s">
        <v>207</v>
      </c>
      <c r="C1517" s="70" t="s">
        <v>2261</v>
      </c>
      <c r="D1517" s="70" t="s">
        <v>2261</v>
      </c>
      <c r="E1517" s="71">
        <v>259390</v>
      </c>
      <c r="F1517" s="21"/>
      <c r="G1517" s="25">
        <f t="shared" si="46"/>
        <v>0</v>
      </c>
      <c r="H1517" s="26"/>
      <c r="I1517" s="26"/>
      <c r="J1517" s="26"/>
      <c r="K1517" s="26">
        <f t="shared" si="47"/>
        <v>0</v>
      </c>
    </row>
    <row r="1518" spans="1:11" ht="84" hidden="1">
      <c r="A1518" s="20">
        <v>4849</v>
      </c>
      <c r="B1518" s="83" t="s">
        <v>207</v>
      </c>
      <c r="C1518" s="70" t="s">
        <v>2262</v>
      </c>
      <c r="D1518" s="70" t="s">
        <v>2262</v>
      </c>
      <c r="E1518" s="71">
        <v>259390</v>
      </c>
      <c r="F1518" s="21"/>
      <c r="G1518" s="25">
        <f t="shared" si="46"/>
        <v>0</v>
      </c>
      <c r="H1518" s="26"/>
      <c r="I1518" s="26"/>
      <c r="J1518" s="26"/>
      <c r="K1518" s="26">
        <f t="shared" si="47"/>
        <v>0</v>
      </c>
    </row>
    <row r="1519" spans="1:11" ht="88.5" customHeight="1">
      <c r="A1519" s="20">
        <v>4850</v>
      </c>
      <c r="B1519" s="83" t="s">
        <v>207</v>
      </c>
      <c r="C1519" s="70" t="s">
        <v>2263</v>
      </c>
      <c r="D1519" s="70" t="s">
        <v>2263</v>
      </c>
      <c r="E1519" s="71">
        <v>324200</v>
      </c>
      <c r="F1519" s="21">
        <v>1</v>
      </c>
      <c r="G1519" s="25">
        <f t="shared" si="46"/>
        <v>324200</v>
      </c>
      <c r="H1519" s="26"/>
      <c r="I1519" s="26"/>
      <c r="J1519" s="26">
        <v>1</v>
      </c>
      <c r="K1519" s="26">
        <f t="shared" si="47"/>
        <v>324200</v>
      </c>
    </row>
    <row r="1520" spans="1:11" ht="60.75" customHeight="1">
      <c r="A1520" s="20">
        <v>4851</v>
      </c>
      <c r="B1520" s="83" t="s">
        <v>207</v>
      </c>
      <c r="C1520" s="70" t="s">
        <v>2264</v>
      </c>
      <c r="D1520" s="70" t="s">
        <v>2264</v>
      </c>
      <c r="E1520" s="71">
        <v>86450</v>
      </c>
      <c r="F1520" s="21">
        <v>1</v>
      </c>
      <c r="G1520" s="25">
        <f t="shared" si="46"/>
        <v>86450</v>
      </c>
      <c r="H1520" s="26"/>
      <c r="I1520" s="26"/>
      <c r="J1520" s="26">
        <v>1</v>
      </c>
      <c r="K1520" s="26">
        <f t="shared" si="47"/>
        <v>86450</v>
      </c>
    </row>
    <row r="1521" spans="1:11" ht="96" hidden="1">
      <c r="A1521" s="20">
        <v>4852</v>
      </c>
      <c r="B1521" s="31"/>
      <c r="C1521" s="28" t="s">
        <v>2265</v>
      </c>
      <c r="D1521" s="33"/>
      <c r="E1521" s="30"/>
      <c r="F1521" s="21"/>
      <c r="G1521" s="25">
        <f t="shared" si="46"/>
        <v>0</v>
      </c>
      <c r="H1521" s="26"/>
      <c r="I1521" s="26"/>
      <c r="J1521" s="26"/>
      <c r="K1521" s="26">
        <f t="shared" si="47"/>
        <v>0</v>
      </c>
    </row>
    <row r="1522" spans="1:11" hidden="1">
      <c r="A1522" s="20">
        <v>4853</v>
      </c>
      <c r="B1522" s="31" t="s">
        <v>204</v>
      </c>
      <c r="C1522" s="39" t="s">
        <v>2266</v>
      </c>
      <c r="D1522" s="33" t="s">
        <v>2267</v>
      </c>
      <c r="E1522" s="30"/>
      <c r="F1522" s="21"/>
      <c r="G1522" s="25">
        <f t="shared" si="46"/>
        <v>0</v>
      </c>
      <c r="H1522" s="26"/>
      <c r="I1522" s="26"/>
      <c r="J1522" s="26"/>
      <c r="K1522" s="26">
        <f t="shared" si="47"/>
        <v>0</v>
      </c>
    </row>
    <row r="1523" spans="1:11" ht="48" hidden="1">
      <c r="A1523" s="20">
        <v>4854</v>
      </c>
      <c r="B1523" s="31"/>
      <c r="C1523" s="28" t="s">
        <v>2268</v>
      </c>
      <c r="D1523" s="33"/>
      <c r="E1523" s="30"/>
      <c r="F1523" s="21"/>
      <c r="G1523" s="25">
        <f t="shared" si="46"/>
        <v>0</v>
      </c>
      <c r="H1523" s="26"/>
      <c r="I1523" s="26"/>
      <c r="J1523" s="26"/>
      <c r="K1523" s="26">
        <f t="shared" si="47"/>
        <v>0</v>
      </c>
    </row>
    <row r="1524" spans="1:11" hidden="1">
      <c r="A1524" s="20">
        <v>4855</v>
      </c>
      <c r="B1524" s="31" t="s">
        <v>84</v>
      </c>
      <c r="C1524" s="39" t="s">
        <v>2269</v>
      </c>
      <c r="D1524" s="39" t="s">
        <v>2269</v>
      </c>
      <c r="E1524" s="30">
        <v>18140</v>
      </c>
      <c r="F1524" s="21"/>
      <c r="G1524" s="25">
        <f t="shared" si="46"/>
        <v>0</v>
      </c>
      <c r="H1524" s="26"/>
      <c r="I1524" s="26"/>
      <c r="J1524" s="26"/>
      <c r="K1524" s="26">
        <f t="shared" si="47"/>
        <v>0</v>
      </c>
    </row>
    <row r="1525" spans="1:11" hidden="1">
      <c r="A1525" s="20">
        <v>4856</v>
      </c>
      <c r="B1525" s="31" t="s">
        <v>84</v>
      </c>
      <c r="C1525" s="39" t="s">
        <v>2270</v>
      </c>
      <c r="D1525" s="39" t="s">
        <v>2270</v>
      </c>
      <c r="E1525" s="30">
        <v>18140</v>
      </c>
      <c r="F1525" s="21"/>
      <c r="G1525" s="25">
        <f t="shared" si="46"/>
        <v>0</v>
      </c>
      <c r="H1525" s="26"/>
      <c r="I1525" s="26"/>
      <c r="J1525" s="26"/>
      <c r="K1525" s="26">
        <f t="shared" si="47"/>
        <v>0</v>
      </c>
    </row>
    <row r="1526" spans="1:11" ht="24" hidden="1">
      <c r="A1526" s="20">
        <v>4857</v>
      </c>
      <c r="B1526" s="31" t="s">
        <v>84</v>
      </c>
      <c r="C1526" s="39" t="s">
        <v>2271</v>
      </c>
      <c r="D1526" s="39" t="s">
        <v>2271</v>
      </c>
      <c r="E1526" s="30">
        <v>26950</v>
      </c>
      <c r="F1526" s="21"/>
      <c r="G1526" s="25">
        <f t="shared" si="46"/>
        <v>0</v>
      </c>
      <c r="H1526" s="26"/>
      <c r="I1526" s="26"/>
      <c r="J1526" s="26"/>
      <c r="K1526" s="26">
        <f t="shared" si="47"/>
        <v>0</v>
      </c>
    </row>
    <row r="1527" spans="1:11" ht="24" hidden="1">
      <c r="A1527" s="20">
        <v>4858</v>
      </c>
      <c r="B1527" s="31" t="s">
        <v>84</v>
      </c>
      <c r="C1527" s="39" t="s">
        <v>2272</v>
      </c>
      <c r="D1527" s="39" t="s">
        <v>2273</v>
      </c>
      <c r="E1527" s="30">
        <v>22540</v>
      </c>
      <c r="F1527" s="21"/>
      <c r="G1527" s="25">
        <f t="shared" si="46"/>
        <v>0</v>
      </c>
      <c r="H1527" s="26"/>
      <c r="I1527" s="26"/>
      <c r="J1527" s="26"/>
      <c r="K1527" s="26">
        <f t="shared" si="47"/>
        <v>0</v>
      </c>
    </row>
    <row r="1528" spans="1:11" hidden="1">
      <c r="A1528" s="20">
        <v>4859</v>
      </c>
      <c r="B1528" s="31" t="s">
        <v>84</v>
      </c>
      <c r="C1528" s="39" t="s">
        <v>2274</v>
      </c>
      <c r="D1528" s="39" t="s">
        <v>2274</v>
      </c>
      <c r="E1528" s="30">
        <v>19350</v>
      </c>
      <c r="F1528" s="21"/>
      <c r="G1528" s="25">
        <f t="shared" si="46"/>
        <v>0</v>
      </c>
      <c r="H1528" s="26"/>
      <c r="I1528" s="26"/>
      <c r="J1528" s="26"/>
      <c r="K1528" s="26">
        <f t="shared" si="47"/>
        <v>0</v>
      </c>
    </row>
    <row r="1529" spans="1:11" ht="24" hidden="1">
      <c r="A1529" s="20">
        <v>4860</v>
      </c>
      <c r="B1529" s="31" t="s">
        <v>84</v>
      </c>
      <c r="C1529" s="39" t="s">
        <v>2275</v>
      </c>
      <c r="D1529" s="39" t="s">
        <v>2275</v>
      </c>
      <c r="E1529" s="30">
        <v>31350</v>
      </c>
      <c r="F1529" s="21"/>
      <c r="G1529" s="25">
        <f t="shared" si="46"/>
        <v>0</v>
      </c>
      <c r="H1529" s="26"/>
      <c r="I1529" s="26"/>
      <c r="J1529" s="26"/>
      <c r="K1529" s="26">
        <f t="shared" si="47"/>
        <v>0</v>
      </c>
    </row>
    <row r="1530" spans="1:11" ht="24" hidden="1">
      <c r="A1530" s="20">
        <v>4861</v>
      </c>
      <c r="B1530" s="31" t="s">
        <v>84</v>
      </c>
      <c r="C1530" s="39" t="s">
        <v>2276</v>
      </c>
      <c r="D1530" s="39" t="s">
        <v>2276</v>
      </c>
      <c r="E1530" s="30">
        <v>27280</v>
      </c>
      <c r="F1530" s="21"/>
      <c r="G1530" s="25">
        <f t="shared" si="46"/>
        <v>0</v>
      </c>
      <c r="H1530" s="26"/>
      <c r="I1530" s="26"/>
      <c r="J1530" s="26"/>
      <c r="K1530" s="26">
        <f t="shared" si="47"/>
        <v>0</v>
      </c>
    </row>
    <row r="1531" spans="1:11" hidden="1">
      <c r="A1531" s="20">
        <v>4862</v>
      </c>
      <c r="B1531" s="31" t="s">
        <v>84</v>
      </c>
      <c r="C1531" s="39" t="s">
        <v>2277</v>
      </c>
      <c r="D1531" s="39" t="s">
        <v>2277</v>
      </c>
      <c r="E1531" s="30">
        <v>102090</v>
      </c>
      <c r="F1531" s="21"/>
      <c r="G1531" s="25">
        <f t="shared" si="46"/>
        <v>0</v>
      </c>
      <c r="H1531" s="26"/>
      <c r="I1531" s="26"/>
      <c r="J1531" s="26"/>
      <c r="K1531" s="26">
        <f t="shared" si="47"/>
        <v>0</v>
      </c>
    </row>
    <row r="1532" spans="1:11" hidden="1">
      <c r="A1532" s="20">
        <v>4863</v>
      </c>
      <c r="B1532" s="31" t="s">
        <v>84</v>
      </c>
      <c r="C1532" s="39" t="s">
        <v>2278</v>
      </c>
      <c r="D1532" s="39" t="s">
        <v>2278</v>
      </c>
      <c r="E1532" s="30">
        <v>6580</v>
      </c>
      <c r="F1532" s="21"/>
      <c r="G1532" s="25">
        <f t="shared" si="46"/>
        <v>0</v>
      </c>
      <c r="H1532" s="26"/>
      <c r="I1532" s="26"/>
      <c r="J1532" s="26"/>
      <c r="K1532" s="26">
        <f t="shared" si="47"/>
        <v>0</v>
      </c>
    </row>
    <row r="1533" spans="1:11" ht="24" hidden="1">
      <c r="A1533" s="20">
        <v>4864</v>
      </c>
      <c r="B1533" s="31" t="s">
        <v>84</v>
      </c>
      <c r="C1533" s="39" t="s">
        <v>2279</v>
      </c>
      <c r="D1533" s="39" t="s">
        <v>2279</v>
      </c>
      <c r="E1533" s="30">
        <v>17380</v>
      </c>
      <c r="F1533" s="21"/>
      <c r="G1533" s="25">
        <f t="shared" si="46"/>
        <v>0</v>
      </c>
      <c r="H1533" s="26"/>
      <c r="I1533" s="26"/>
      <c r="J1533" s="26"/>
      <c r="K1533" s="26">
        <f t="shared" si="47"/>
        <v>0</v>
      </c>
    </row>
    <row r="1534" spans="1:11" hidden="1">
      <c r="A1534" s="20">
        <v>4865</v>
      </c>
      <c r="B1534" s="31" t="s">
        <v>84</v>
      </c>
      <c r="C1534" s="39" t="s">
        <v>2280</v>
      </c>
      <c r="D1534" s="39" t="s">
        <v>2280</v>
      </c>
      <c r="E1534" s="30">
        <v>44650</v>
      </c>
      <c r="F1534" s="21"/>
      <c r="G1534" s="25">
        <f t="shared" si="46"/>
        <v>0</v>
      </c>
      <c r="H1534" s="26"/>
      <c r="I1534" s="26"/>
      <c r="J1534" s="26"/>
      <c r="K1534" s="26">
        <f t="shared" si="47"/>
        <v>0</v>
      </c>
    </row>
    <row r="1535" spans="1:11" hidden="1">
      <c r="A1535" s="20">
        <v>4866</v>
      </c>
      <c r="B1535" s="31" t="s">
        <v>84</v>
      </c>
      <c r="C1535" s="29" t="s">
        <v>2281</v>
      </c>
      <c r="D1535" s="29" t="s">
        <v>2281</v>
      </c>
      <c r="E1535" s="30">
        <v>16930</v>
      </c>
      <c r="F1535" s="21"/>
      <c r="G1535" s="25">
        <f t="shared" si="46"/>
        <v>0</v>
      </c>
      <c r="H1535" s="26"/>
      <c r="I1535" s="26"/>
      <c r="J1535" s="26"/>
      <c r="K1535" s="26">
        <f t="shared" si="47"/>
        <v>0</v>
      </c>
    </row>
    <row r="1536" spans="1:11" ht="24" hidden="1">
      <c r="A1536" s="20">
        <v>4867</v>
      </c>
      <c r="B1536" s="31" t="s">
        <v>84</v>
      </c>
      <c r="C1536" s="29" t="s">
        <v>2282</v>
      </c>
      <c r="D1536" s="29" t="s">
        <v>2282</v>
      </c>
      <c r="E1536" s="30">
        <v>13980</v>
      </c>
      <c r="F1536" s="21"/>
      <c r="G1536" s="25">
        <f t="shared" si="46"/>
        <v>0</v>
      </c>
      <c r="H1536" s="26"/>
      <c r="I1536" s="26"/>
      <c r="J1536" s="26"/>
      <c r="K1536" s="26">
        <f t="shared" si="47"/>
        <v>0</v>
      </c>
    </row>
    <row r="1537" spans="1:11" ht="36" hidden="1">
      <c r="A1537" s="20">
        <v>4868</v>
      </c>
      <c r="B1537" s="31" t="s">
        <v>84</v>
      </c>
      <c r="C1537" s="29" t="s">
        <v>2283</v>
      </c>
      <c r="D1537" s="29" t="s">
        <v>2283</v>
      </c>
      <c r="E1537" s="30">
        <v>31780</v>
      </c>
      <c r="F1537" s="21"/>
      <c r="G1537" s="25">
        <f t="shared" si="46"/>
        <v>0</v>
      </c>
      <c r="H1537" s="26"/>
      <c r="I1537" s="26"/>
      <c r="J1537" s="26"/>
      <c r="K1537" s="26">
        <f t="shared" si="47"/>
        <v>0</v>
      </c>
    </row>
    <row r="1538" spans="1:11" ht="60" hidden="1">
      <c r="A1538" s="20">
        <v>4869</v>
      </c>
      <c r="B1538" s="31" t="s">
        <v>84</v>
      </c>
      <c r="C1538" s="29" t="s">
        <v>2284</v>
      </c>
      <c r="D1538" s="39" t="s">
        <v>2285</v>
      </c>
      <c r="E1538" s="30">
        <v>20020</v>
      </c>
      <c r="F1538" s="21"/>
      <c r="G1538" s="25">
        <f t="shared" si="46"/>
        <v>0</v>
      </c>
      <c r="H1538" s="26"/>
      <c r="I1538" s="26"/>
      <c r="J1538" s="26"/>
      <c r="K1538" s="26">
        <f t="shared" si="47"/>
        <v>0</v>
      </c>
    </row>
    <row r="1539" spans="1:11" ht="24" hidden="1">
      <c r="A1539" s="20">
        <v>4870</v>
      </c>
      <c r="B1539" s="31" t="s">
        <v>84</v>
      </c>
      <c r="C1539" s="29" t="s">
        <v>2286</v>
      </c>
      <c r="D1539" s="29" t="s">
        <v>2286</v>
      </c>
      <c r="E1539" s="30">
        <v>23200</v>
      </c>
      <c r="F1539" s="21"/>
      <c r="G1539" s="25">
        <f t="shared" si="46"/>
        <v>0</v>
      </c>
      <c r="H1539" s="26"/>
      <c r="I1539" s="26"/>
      <c r="J1539" s="26"/>
      <c r="K1539" s="26">
        <f t="shared" si="47"/>
        <v>0</v>
      </c>
    </row>
    <row r="1540" spans="1:11" hidden="1">
      <c r="A1540" s="20">
        <v>4871</v>
      </c>
      <c r="B1540" s="31" t="s">
        <v>84</v>
      </c>
      <c r="C1540" s="29" t="s">
        <v>2287</v>
      </c>
      <c r="D1540" s="29" t="s">
        <v>2287</v>
      </c>
      <c r="E1540" s="30">
        <v>54120</v>
      </c>
      <c r="F1540" s="21"/>
      <c r="G1540" s="25">
        <f t="shared" si="46"/>
        <v>0</v>
      </c>
      <c r="H1540" s="26"/>
      <c r="I1540" s="26"/>
      <c r="J1540" s="26"/>
      <c r="K1540" s="26">
        <f t="shared" si="47"/>
        <v>0</v>
      </c>
    </row>
    <row r="1541" spans="1:11" ht="48" hidden="1">
      <c r="A1541" s="20">
        <v>4872</v>
      </c>
      <c r="B1541" s="31" t="s">
        <v>84</v>
      </c>
      <c r="C1541" s="39" t="s">
        <v>2288</v>
      </c>
      <c r="D1541" s="39" t="s">
        <v>2289</v>
      </c>
      <c r="E1541" s="30">
        <v>47070</v>
      </c>
      <c r="F1541" s="21"/>
      <c r="G1541" s="25">
        <f t="shared" si="46"/>
        <v>0</v>
      </c>
      <c r="H1541" s="26"/>
      <c r="I1541" s="26"/>
      <c r="J1541" s="26"/>
      <c r="K1541" s="26">
        <f t="shared" si="47"/>
        <v>0</v>
      </c>
    </row>
    <row r="1542" spans="1:11" ht="48" hidden="1">
      <c r="A1542" s="20">
        <v>4873</v>
      </c>
      <c r="B1542" s="31" t="s">
        <v>84</v>
      </c>
      <c r="C1542" s="39" t="s">
        <v>2290</v>
      </c>
      <c r="D1542" s="39" t="s">
        <v>2291</v>
      </c>
      <c r="E1542" s="30">
        <v>47070</v>
      </c>
      <c r="F1542" s="21"/>
      <c r="G1542" s="25">
        <f t="shared" si="46"/>
        <v>0</v>
      </c>
      <c r="H1542" s="26"/>
      <c r="I1542" s="26"/>
      <c r="J1542" s="26"/>
      <c r="K1542" s="26">
        <f t="shared" si="47"/>
        <v>0</v>
      </c>
    </row>
    <row r="1543" spans="1:11" ht="36" hidden="1">
      <c r="A1543" s="20">
        <v>4874</v>
      </c>
      <c r="B1543" s="31" t="s">
        <v>84</v>
      </c>
      <c r="C1543" s="39" t="s">
        <v>2292</v>
      </c>
      <c r="D1543" s="39" t="s">
        <v>2292</v>
      </c>
      <c r="E1543" s="30">
        <v>41800</v>
      </c>
      <c r="F1543" s="21"/>
      <c r="G1543" s="25">
        <f t="shared" si="46"/>
        <v>0</v>
      </c>
      <c r="H1543" s="26"/>
      <c r="I1543" s="26"/>
      <c r="J1543" s="26"/>
      <c r="K1543" s="26">
        <f t="shared" si="47"/>
        <v>0</v>
      </c>
    </row>
    <row r="1544" spans="1:11" ht="24" hidden="1">
      <c r="A1544" s="20">
        <v>4875</v>
      </c>
      <c r="B1544" s="36" t="s">
        <v>12</v>
      </c>
      <c r="C1544" s="39" t="s">
        <v>2293</v>
      </c>
      <c r="D1544" s="39" t="s">
        <v>2293</v>
      </c>
      <c r="E1544" s="30">
        <v>633500</v>
      </c>
      <c r="F1544" s="21"/>
      <c r="G1544" s="25">
        <f t="shared" si="46"/>
        <v>0</v>
      </c>
      <c r="H1544" s="26"/>
      <c r="I1544" s="26"/>
      <c r="J1544" s="26"/>
      <c r="K1544" s="26">
        <f t="shared" si="47"/>
        <v>0</v>
      </c>
    </row>
    <row r="1545" spans="1:11" ht="24" hidden="1">
      <c r="A1545" s="20">
        <v>4876</v>
      </c>
      <c r="B1545" s="36" t="s">
        <v>24</v>
      </c>
      <c r="C1545" s="38" t="s">
        <v>2294</v>
      </c>
      <c r="D1545" s="38" t="s">
        <v>2294</v>
      </c>
      <c r="E1545" s="30">
        <v>75540</v>
      </c>
      <c r="F1545" s="21"/>
      <c r="G1545" s="25">
        <f t="shared" si="46"/>
        <v>0</v>
      </c>
      <c r="H1545" s="26"/>
      <c r="I1545" s="26"/>
      <c r="J1545" s="26"/>
      <c r="K1545" s="26">
        <f t="shared" si="47"/>
        <v>0</v>
      </c>
    </row>
    <row r="1546" spans="1:11" ht="24" hidden="1">
      <c r="A1546" s="20">
        <v>4877</v>
      </c>
      <c r="B1546" s="36" t="s">
        <v>24</v>
      </c>
      <c r="C1546" s="38" t="s">
        <v>2295</v>
      </c>
      <c r="D1546" s="38" t="s">
        <v>2295</v>
      </c>
      <c r="E1546" s="30">
        <v>14470</v>
      </c>
      <c r="F1546" s="21"/>
      <c r="G1546" s="25">
        <f t="shared" si="46"/>
        <v>0</v>
      </c>
      <c r="H1546" s="26"/>
      <c r="I1546" s="26"/>
      <c r="J1546" s="26"/>
      <c r="K1546" s="26">
        <f t="shared" si="47"/>
        <v>0</v>
      </c>
    </row>
    <row r="1547" spans="1:11" ht="24" hidden="1">
      <c r="A1547" s="20">
        <v>4878</v>
      </c>
      <c r="B1547" s="36" t="s">
        <v>207</v>
      </c>
      <c r="C1547" s="38" t="s">
        <v>2296</v>
      </c>
      <c r="D1547" s="38" t="s">
        <v>2296</v>
      </c>
      <c r="E1547" s="30">
        <v>65762</v>
      </c>
      <c r="F1547" s="21"/>
      <c r="G1547" s="25">
        <f t="shared" si="46"/>
        <v>0</v>
      </c>
      <c r="H1547" s="26"/>
      <c r="I1547" s="26"/>
      <c r="J1547" s="26"/>
      <c r="K1547" s="26">
        <f t="shared" si="47"/>
        <v>0</v>
      </c>
    </row>
    <row r="1548" spans="1:11" ht="48" hidden="1">
      <c r="A1548" s="20">
        <v>4879</v>
      </c>
      <c r="B1548" s="36" t="s">
        <v>24</v>
      </c>
      <c r="C1548" s="38" t="s">
        <v>2297</v>
      </c>
      <c r="D1548" s="39" t="s">
        <v>2289</v>
      </c>
      <c r="E1548" s="30">
        <v>47075</v>
      </c>
      <c r="F1548" s="21"/>
      <c r="G1548" s="25">
        <f t="shared" si="46"/>
        <v>0</v>
      </c>
      <c r="H1548" s="26"/>
      <c r="I1548" s="26"/>
      <c r="J1548" s="26"/>
      <c r="K1548" s="26">
        <f t="shared" si="47"/>
        <v>0</v>
      </c>
    </row>
    <row r="1549" spans="1:11" ht="48" hidden="1">
      <c r="A1549" s="20">
        <v>4880</v>
      </c>
      <c r="B1549" s="36" t="s">
        <v>24</v>
      </c>
      <c r="C1549" s="38" t="s">
        <v>2298</v>
      </c>
      <c r="D1549" s="38" t="s">
        <v>2298</v>
      </c>
      <c r="E1549" s="30"/>
      <c r="F1549" s="21"/>
      <c r="G1549" s="25">
        <f t="shared" si="46"/>
        <v>0</v>
      </c>
      <c r="H1549" s="26"/>
      <c r="I1549" s="26"/>
      <c r="J1549" s="26"/>
      <c r="K1549" s="26">
        <f t="shared" si="47"/>
        <v>0</v>
      </c>
    </row>
    <row r="1550" spans="1:11" ht="60" hidden="1">
      <c r="A1550" s="20">
        <v>4881</v>
      </c>
      <c r="B1550" s="36" t="s">
        <v>24</v>
      </c>
      <c r="C1550" s="38" t="s">
        <v>2299</v>
      </c>
      <c r="D1550" s="38" t="s">
        <v>2299</v>
      </c>
      <c r="E1550" s="30">
        <v>3330</v>
      </c>
      <c r="F1550" s="21"/>
      <c r="G1550" s="25">
        <f t="shared" si="46"/>
        <v>0</v>
      </c>
      <c r="H1550" s="26"/>
      <c r="I1550" s="26"/>
      <c r="J1550" s="26"/>
      <c r="K1550" s="26">
        <f t="shared" si="47"/>
        <v>0</v>
      </c>
    </row>
    <row r="1551" spans="1:11" ht="48" hidden="1">
      <c r="A1551" s="20">
        <v>4882</v>
      </c>
      <c r="B1551" s="36" t="s">
        <v>24</v>
      </c>
      <c r="C1551" s="38" t="s">
        <v>2300</v>
      </c>
      <c r="D1551" s="38" t="s">
        <v>2300</v>
      </c>
      <c r="E1551" s="30">
        <v>177000</v>
      </c>
      <c r="F1551" s="21"/>
      <c r="G1551" s="25">
        <f t="shared" si="46"/>
        <v>0</v>
      </c>
      <c r="H1551" s="26"/>
      <c r="I1551" s="26"/>
      <c r="J1551" s="26"/>
      <c r="K1551" s="26">
        <f t="shared" si="47"/>
        <v>0</v>
      </c>
    </row>
    <row r="1552" spans="1:11" ht="48" hidden="1">
      <c r="A1552" s="20">
        <v>4883</v>
      </c>
      <c r="B1552" s="36" t="s">
        <v>24</v>
      </c>
      <c r="C1552" s="38" t="s">
        <v>2301</v>
      </c>
      <c r="D1552" s="38" t="s">
        <v>2301</v>
      </c>
      <c r="E1552" s="30">
        <v>7030</v>
      </c>
      <c r="F1552" s="21"/>
      <c r="G1552" s="25">
        <f t="shared" ref="G1552:G1615" si="48">E1552*F1552</f>
        <v>0</v>
      </c>
      <c r="H1552" s="26"/>
      <c r="I1552" s="26"/>
      <c r="J1552" s="26"/>
      <c r="K1552" s="26">
        <f t="shared" ref="K1552:K1615" si="49">E1552*J1552</f>
        <v>0</v>
      </c>
    </row>
    <row r="1553" spans="1:11" ht="48" hidden="1">
      <c r="A1553" s="20">
        <v>4884</v>
      </c>
      <c r="B1553" s="36" t="s">
        <v>24</v>
      </c>
      <c r="C1553" s="38" t="s">
        <v>2302</v>
      </c>
      <c r="D1553" s="39" t="s">
        <v>2291</v>
      </c>
      <c r="E1553" s="30">
        <v>47070</v>
      </c>
      <c r="F1553" s="21"/>
      <c r="G1553" s="25">
        <f t="shared" si="48"/>
        <v>0</v>
      </c>
      <c r="H1553" s="26"/>
      <c r="I1553" s="26"/>
      <c r="J1553" s="26"/>
      <c r="K1553" s="26">
        <f t="shared" si="49"/>
        <v>0</v>
      </c>
    </row>
    <row r="1554" spans="1:11" ht="48" hidden="1">
      <c r="A1554" s="20">
        <v>4885</v>
      </c>
      <c r="B1554" s="36" t="s">
        <v>24</v>
      </c>
      <c r="C1554" s="38" t="s">
        <v>2303</v>
      </c>
      <c r="D1554" s="39" t="s">
        <v>2289</v>
      </c>
      <c r="E1554" s="30">
        <v>47070</v>
      </c>
      <c r="F1554" s="21"/>
      <c r="G1554" s="25">
        <f t="shared" si="48"/>
        <v>0</v>
      </c>
      <c r="H1554" s="26"/>
      <c r="I1554" s="26"/>
      <c r="J1554" s="26"/>
      <c r="K1554" s="26">
        <f t="shared" si="49"/>
        <v>0</v>
      </c>
    </row>
    <row r="1555" spans="1:11" ht="48" hidden="1">
      <c r="A1555" s="20">
        <v>4886</v>
      </c>
      <c r="B1555" s="36" t="s">
        <v>24</v>
      </c>
      <c r="C1555" s="38" t="s">
        <v>2304</v>
      </c>
      <c r="D1555" s="39" t="s">
        <v>2291</v>
      </c>
      <c r="E1555" s="30">
        <v>47070</v>
      </c>
      <c r="F1555" s="21"/>
      <c r="G1555" s="25">
        <f t="shared" si="48"/>
        <v>0</v>
      </c>
      <c r="H1555" s="26"/>
      <c r="I1555" s="26"/>
      <c r="J1555" s="26"/>
      <c r="K1555" s="26">
        <f t="shared" si="49"/>
        <v>0</v>
      </c>
    </row>
    <row r="1556" spans="1:11" ht="72" hidden="1">
      <c r="A1556" s="20">
        <v>4887</v>
      </c>
      <c r="B1556" s="36" t="s">
        <v>24</v>
      </c>
      <c r="C1556" s="38" t="s">
        <v>2305</v>
      </c>
      <c r="D1556" s="38" t="s">
        <v>2305</v>
      </c>
      <c r="E1556" s="30">
        <v>88330</v>
      </c>
      <c r="F1556" s="21"/>
      <c r="G1556" s="25">
        <f t="shared" si="48"/>
        <v>0</v>
      </c>
      <c r="H1556" s="26"/>
      <c r="I1556" s="26"/>
      <c r="J1556" s="26"/>
      <c r="K1556" s="26">
        <f t="shared" si="49"/>
        <v>0</v>
      </c>
    </row>
    <row r="1557" spans="1:11" ht="48" hidden="1">
      <c r="A1557" s="20">
        <v>4888</v>
      </c>
      <c r="B1557" s="36" t="s">
        <v>2306</v>
      </c>
      <c r="C1557" s="38" t="s">
        <v>2307</v>
      </c>
      <c r="D1557" s="38" t="s">
        <v>2307</v>
      </c>
      <c r="E1557" s="30">
        <v>107890</v>
      </c>
      <c r="F1557" s="21"/>
      <c r="G1557" s="25">
        <f t="shared" si="48"/>
        <v>0</v>
      </c>
      <c r="H1557" s="26"/>
      <c r="I1557" s="26"/>
      <c r="J1557" s="26"/>
      <c r="K1557" s="26">
        <f t="shared" si="49"/>
        <v>0</v>
      </c>
    </row>
    <row r="1558" spans="1:11" ht="108" hidden="1">
      <c r="A1558" s="20">
        <v>4889</v>
      </c>
      <c r="B1558" s="36" t="s">
        <v>2306</v>
      </c>
      <c r="C1558" s="38" t="s">
        <v>2308</v>
      </c>
      <c r="D1558" s="38" t="s">
        <v>2309</v>
      </c>
      <c r="E1558" s="30">
        <v>147400</v>
      </c>
      <c r="F1558" s="21"/>
      <c r="G1558" s="25">
        <f t="shared" si="48"/>
        <v>0</v>
      </c>
      <c r="H1558" s="26"/>
      <c r="I1558" s="26"/>
      <c r="J1558" s="26"/>
      <c r="K1558" s="26">
        <f t="shared" si="49"/>
        <v>0</v>
      </c>
    </row>
    <row r="1559" spans="1:11" ht="84" hidden="1">
      <c r="A1559" s="20">
        <v>4890</v>
      </c>
      <c r="B1559" s="31"/>
      <c r="C1559" s="28" t="s">
        <v>2310</v>
      </c>
      <c r="D1559" s="33"/>
      <c r="E1559" s="30"/>
      <c r="F1559" s="21"/>
      <c r="G1559" s="25">
        <f t="shared" si="48"/>
        <v>0</v>
      </c>
      <c r="H1559" s="26"/>
      <c r="I1559" s="26"/>
      <c r="J1559" s="26"/>
      <c r="K1559" s="26">
        <f t="shared" si="49"/>
        <v>0</v>
      </c>
    </row>
    <row r="1560" spans="1:11" ht="60" hidden="1">
      <c r="A1560" s="20">
        <v>4891</v>
      </c>
      <c r="B1560" s="31" t="s">
        <v>84</v>
      </c>
      <c r="C1560" s="39" t="s">
        <v>2311</v>
      </c>
      <c r="D1560" s="39" t="s">
        <v>2311</v>
      </c>
      <c r="E1560" s="49">
        <v>3108.5639999999999</v>
      </c>
      <c r="F1560" s="21"/>
      <c r="G1560" s="25">
        <f t="shared" si="48"/>
        <v>0</v>
      </c>
      <c r="H1560" s="26"/>
      <c r="I1560" s="26"/>
      <c r="J1560" s="26"/>
      <c r="K1560" s="26">
        <f t="shared" si="49"/>
        <v>0</v>
      </c>
    </row>
    <row r="1561" spans="1:11" ht="60" hidden="1">
      <c r="A1561" s="20">
        <v>4892</v>
      </c>
      <c r="B1561" s="31" t="s">
        <v>84</v>
      </c>
      <c r="C1561" s="39" t="s">
        <v>2312</v>
      </c>
      <c r="D1561" s="39" t="s">
        <v>2312</v>
      </c>
      <c r="E1561" s="49">
        <v>3108.5639999999999</v>
      </c>
      <c r="F1561" s="21"/>
      <c r="G1561" s="25">
        <f t="shared" si="48"/>
        <v>0</v>
      </c>
      <c r="H1561" s="26"/>
      <c r="I1561" s="26"/>
      <c r="J1561" s="26"/>
      <c r="K1561" s="26">
        <f t="shared" si="49"/>
        <v>0</v>
      </c>
    </row>
    <row r="1562" spans="1:11" hidden="1">
      <c r="A1562" s="20">
        <v>4893</v>
      </c>
      <c r="B1562" s="31" t="s">
        <v>84</v>
      </c>
      <c r="C1562" s="39" t="s">
        <v>2313</v>
      </c>
      <c r="D1562" s="39" t="s">
        <v>2313</v>
      </c>
      <c r="E1562" s="49">
        <v>3258.7919999999999</v>
      </c>
      <c r="F1562" s="21"/>
      <c r="G1562" s="25">
        <f t="shared" si="48"/>
        <v>0</v>
      </c>
      <c r="H1562" s="26"/>
      <c r="I1562" s="26"/>
      <c r="J1562" s="26"/>
      <c r="K1562" s="26">
        <f t="shared" si="49"/>
        <v>0</v>
      </c>
    </row>
    <row r="1563" spans="1:11" ht="36" hidden="1">
      <c r="A1563" s="20">
        <v>4894</v>
      </c>
      <c r="B1563" s="31" t="s">
        <v>84</v>
      </c>
      <c r="C1563" s="39" t="s">
        <v>2314</v>
      </c>
      <c r="D1563" s="39" t="s">
        <v>2314</v>
      </c>
      <c r="E1563" s="49">
        <v>4252.6080000000002</v>
      </c>
      <c r="F1563" s="21"/>
      <c r="G1563" s="25">
        <f t="shared" si="48"/>
        <v>0</v>
      </c>
      <c r="H1563" s="26"/>
      <c r="I1563" s="26"/>
      <c r="J1563" s="26"/>
      <c r="K1563" s="26">
        <f t="shared" si="49"/>
        <v>0</v>
      </c>
    </row>
    <row r="1564" spans="1:11" ht="48" hidden="1">
      <c r="A1564" s="20">
        <v>4895</v>
      </c>
      <c r="B1564" s="31" t="s">
        <v>84</v>
      </c>
      <c r="C1564" s="39" t="s">
        <v>2315</v>
      </c>
      <c r="D1564" s="39" t="s">
        <v>2315</v>
      </c>
      <c r="E1564" s="49">
        <v>2507.652</v>
      </c>
      <c r="F1564" s="21"/>
      <c r="G1564" s="25">
        <f t="shared" si="48"/>
        <v>0</v>
      </c>
      <c r="H1564" s="26"/>
      <c r="I1564" s="26"/>
      <c r="J1564" s="26"/>
      <c r="K1564" s="26">
        <f t="shared" si="49"/>
        <v>0</v>
      </c>
    </row>
    <row r="1565" spans="1:11" ht="36" hidden="1">
      <c r="A1565" s="20">
        <v>4896</v>
      </c>
      <c r="B1565" s="31" t="s">
        <v>84</v>
      </c>
      <c r="C1565" s="39" t="s">
        <v>2316</v>
      </c>
      <c r="D1565" s="39" t="s">
        <v>2316</v>
      </c>
      <c r="E1565" s="49">
        <v>6055.3440000000001</v>
      </c>
      <c r="F1565" s="21"/>
      <c r="G1565" s="25">
        <f t="shared" si="48"/>
        <v>0</v>
      </c>
      <c r="H1565" s="26"/>
      <c r="I1565" s="26"/>
      <c r="J1565" s="26"/>
      <c r="K1565" s="26">
        <f t="shared" si="49"/>
        <v>0</v>
      </c>
    </row>
    <row r="1566" spans="1:11" ht="60" hidden="1">
      <c r="A1566" s="20">
        <v>4897</v>
      </c>
      <c r="B1566" s="31" t="s">
        <v>24</v>
      </c>
      <c r="C1566" s="39" t="s">
        <v>2317</v>
      </c>
      <c r="D1566" s="39" t="s">
        <v>2317</v>
      </c>
      <c r="E1566" s="49">
        <v>6355.8</v>
      </c>
      <c r="F1566" s="21"/>
      <c r="G1566" s="25">
        <f t="shared" si="48"/>
        <v>0</v>
      </c>
      <c r="H1566" s="26"/>
      <c r="I1566" s="26"/>
      <c r="J1566" s="26"/>
      <c r="K1566" s="26">
        <f t="shared" si="49"/>
        <v>0</v>
      </c>
    </row>
    <row r="1567" spans="1:11" ht="60" hidden="1">
      <c r="A1567" s="20">
        <v>4898</v>
      </c>
      <c r="B1567" s="31" t="s">
        <v>24</v>
      </c>
      <c r="C1567" s="39" t="s">
        <v>2318</v>
      </c>
      <c r="D1567" s="39" t="s">
        <v>2318</v>
      </c>
      <c r="E1567" s="49">
        <v>6355.8</v>
      </c>
      <c r="F1567" s="21"/>
      <c r="G1567" s="25">
        <f t="shared" si="48"/>
        <v>0</v>
      </c>
      <c r="H1567" s="26"/>
      <c r="I1567" s="26"/>
      <c r="J1567" s="26"/>
      <c r="K1567" s="26">
        <f t="shared" si="49"/>
        <v>0</v>
      </c>
    </row>
    <row r="1568" spans="1:11" ht="48" hidden="1">
      <c r="A1568" s="20">
        <v>4899</v>
      </c>
      <c r="B1568" s="36" t="s">
        <v>12</v>
      </c>
      <c r="C1568" s="38" t="s">
        <v>2319</v>
      </c>
      <c r="D1568" s="38" t="s">
        <v>2319</v>
      </c>
      <c r="E1568" s="49">
        <v>22880.880000000001</v>
      </c>
      <c r="F1568" s="21"/>
      <c r="G1568" s="25">
        <f t="shared" si="48"/>
        <v>0</v>
      </c>
      <c r="H1568" s="26"/>
      <c r="I1568" s="26"/>
      <c r="J1568" s="26"/>
      <c r="K1568" s="26">
        <f t="shared" si="49"/>
        <v>0</v>
      </c>
    </row>
    <row r="1569" spans="1:11" ht="36" hidden="1">
      <c r="A1569" s="20">
        <v>4900</v>
      </c>
      <c r="B1569" s="36" t="s">
        <v>12</v>
      </c>
      <c r="C1569" s="38" t="s">
        <v>2320</v>
      </c>
      <c r="D1569" s="38" t="s">
        <v>2320</v>
      </c>
      <c r="E1569" s="30"/>
      <c r="F1569" s="21"/>
      <c r="G1569" s="25">
        <f t="shared" si="48"/>
        <v>0</v>
      </c>
      <c r="H1569" s="26"/>
      <c r="I1569" s="26"/>
      <c r="J1569" s="26"/>
      <c r="K1569" s="26">
        <f t="shared" si="49"/>
        <v>0</v>
      </c>
    </row>
    <row r="1570" spans="1:11" ht="72" hidden="1">
      <c r="A1570" s="20">
        <v>4901</v>
      </c>
      <c r="B1570" s="109"/>
      <c r="C1570" s="37" t="s">
        <v>2321</v>
      </c>
      <c r="D1570" s="33"/>
      <c r="E1570" s="30"/>
      <c r="F1570" s="21"/>
      <c r="G1570" s="25">
        <f t="shared" si="48"/>
        <v>0</v>
      </c>
      <c r="H1570" s="26"/>
      <c r="I1570" s="26"/>
      <c r="J1570" s="26"/>
      <c r="K1570" s="26">
        <f t="shared" si="49"/>
        <v>0</v>
      </c>
    </row>
    <row r="1571" spans="1:11" ht="60" hidden="1">
      <c r="A1571" s="20">
        <v>4902</v>
      </c>
      <c r="B1571" s="110" t="s">
        <v>12</v>
      </c>
      <c r="C1571" s="57" t="s">
        <v>2322</v>
      </c>
      <c r="D1571" s="57" t="s">
        <v>2323</v>
      </c>
      <c r="E1571" s="71">
        <v>21160</v>
      </c>
      <c r="F1571" s="21"/>
      <c r="G1571" s="25">
        <f t="shared" si="48"/>
        <v>0</v>
      </c>
      <c r="H1571" s="26"/>
      <c r="I1571" s="26"/>
      <c r="J1571" s="26"/>
      <c r="K1571" s="26">
        <f t="shared" si="49"/>
        <v>0</v>
      </c>
    </row>
    <row r="1572" spans="1:11" ht="84" hidden="1">
      <c r="A1572" s="20">
        <v>4903</v>
      </c>
      <c r="B1572" s="110" t="s">
        <v>12</v>
      </c>
      <c r="C1572" s="57" t="s">
        <v>2324</v>
      </c>
      <c r="D1572" s="57" t="s">
        <v>2324</v>
      </c>
      <c r="E1572" s="71">
        <v>21160</v>
      </c>
      <c r="F1572" s="21"/>
      <c r="G1572" s="25">
        <f t="shared" si="48"/>
        <v>0</v>
      </c>
      <c r="H1572" s="26"/>
      <c r="I1572" s="26"/>
      <c r="J1572" s="26"/>
      <c r="K1572" s="26">
        <f t="shared" si="49"/>
        <v>0</v>
      </c>
    </row>
    <row r="1573" spans="1:11" ht="96" hidden="1">
      <c r="A1573" s="20">
        <v>4904</v>
      </c>
      <c r="B1573" s="110" t="s">
        <v>12</v>
      </c>
      <c r="C1573" s="57" t="s">
        <v>2325</v>
      </c>
      <c r="D1573" s="57" t="s">
        <v>2326</v>
      </c>
      <c r="E1573" s="71">
        <v>19814.5</v>
      </c>
      <c r="F1573" s="21"/>
      <c r="G1573" s="25">
        <f t="shared" si="48"/>
        <v>0</v>
      </c>
      <c r="H1573" s="26"/>
      <c r="I1573" s="26"/>
      <c r="J1573" s="26"/>
      <c r="K1573" s="26">
        <f t="shared" si="49"/>
        <v>0</v>
      </c>
    </row>
    <row r="1574" spans="1:11" ht="84" hidden="1">
      <c r="A1574" s="20">
        <v>4905</v>
      </c>
      <c r="B1574" s="110" t="s">
        <v>12</v>
      </c>
      <c r="C1574" s="57" t="s">
        <v>2327</v>
      </c>
      <c r="D1574" s="57" t="s">
        <v>2328</v>
      </c>
      <c r="E1574" s="71">
        <v>55660</v>
      </c>
      <c r="F1574" s="21"/>
      <c r="G1574" s="25">
        <f t="shared" si="48"/>
        <v>0</v>
      </c>
      <c r="H1574" s="26"/>
      <c r="I1574" s="26"/>
      <c r="J1574" s="26"/>
      <c r="K1574" s="26">
        <f t="shared" si="49"/>
        <v>0</v>
      </c>
    </row>
    <row r="1575" spans="1:11" ht="84" hidden="1">
      <c r="A1575" s="20">
        <v>4906</v>
      </c>
      <c r="B1575" s="110" t="s">
        <v>12</v>
      </c>
      <c r="C1575" s="57" t="s">
        <v>2329</v>
      </c>
      <c r="D1575" s="57" t="s">
        <v>2330</v>
      </c>
      <c r="E1575" s="71">
        <v>35627</v>
      </c>
      <c r="F1575" s="21"/>
      <c r="G1575" s="25">
        <f t="shared" si="48"/>
        <v>0</v>
      </c>
      <c r="H1575" s="26"/>
      <c r="I1575" s="26"/>
      <c r="J1575" s="26"/>
      <c r="K1575" s="26">
        <f t="shared" si="49"/>
        <v>0</v>
      </c>
    </row>
    <row r="1576" spans="1:11" ht="72" hidden="1">
      <c r="A1576" s="20">
        <v>4907</v>
      </c>
      <c r="B1576" s="110" t="s">
        <v>12</v>
      </c>
      <c r="C1576" s="57" t="s">
        <v>2331</v>
      </c>
      <c r="D1576" s="57" t="s">
        <v>2332</v>
      </c>
      <c r="E1576" s="71">
        <v>34442.5</v>
      </c>
      <c r="F1576" s="21"/>
      <c r="G1576" s="25">
        <f t="shared" si="48"/>
        <v>0</v>
      </c>
      <c r="H1576" s="26"/>
      <c r="I1576" s="26"/>
      <c r="J1576" s="26"/>
      <c r="K1576" s="26">
        <f t="shared" si="49"/>
        <v>0</v>
      </c>
    </row>
    <row r="1577" spans="1:11" ht="96" hidden="1">
      <c r="A1577" s="20">
        <v>4908</v>
      </c>
      <c r="B1577" s="110" t="s">
        <v>12</v>
      </c>
      <c r="C1577" s="57" t="s">
        <v>2333</v>
      </c>
      <c r="D1577" s="57" t="s">
        <v>2333</v>
      </c>
      <c r="E1577" s="71">
        <v>69345</v>
      </c>
      <c r="F1577" s="21"/>
      <c r="G1577" s="25">
        <f t="shared" si="48"/>
        <v>0</v>
      </c>
      <c r="H1577" s="26"/>
      <c r="I1577" s="26"/>
      <c r="J1577" s="26"/>
      <c r="K1577" s="26">
        <f t="shared" si="49"/>
        <v>0</v>
      </c>
    </row>
    <row r="1578" spans="1:11" ht="72" hidden="1">
      <c r="A1578" s="20">
        <v>4909</v>
      </c>
      <c r="B1578" s="110" t="s">
        <v>12</v>
      </c>
      <c r="C1578" s="57" t="s">
        <v>2334</v>
      </c>
      <c r="D1578" s="57" t="s">
        <v>2334</v>
      </c>
      <c r="E1578" s="71">
        <v>27715</v>
      </c>
      <c r="F1578" s="21"/>
      <c r="G1578" s="25">
        <f t="shared" si="48"/>
        <v>0</v>
      </c>
      <c r="H1578" s="26"/>
      <c r="I1578" s="26"/>
      <c r="J1578" s="26"/>
      <c r="K1578" s="26">
        <f t="shared" si="49"/>
        <v>0</v>
      </c>
    </row>
    <row r="1579" spans="1:11" ht="84" hidden="1">
      <c r="A1579" s="20">
        <v>4910</v>
      </c>
      <c r="B1579" s="110" t="s">
        <v>12</v>
      </c>
      <c r="C1579" s="57" t="s">
        <v>2335</v>
      </c>
      <c r="D1579" s="57" t="s">
        <v>2335</v>
      </c>
      <c r="E1579" s="71">
        <v>27715</v>
      </c>
      <c r="F1579" s="21"/>
      <c r="G1579" s="25">
        <f t="shared" si="48"/>
        <v>0</v>
      </c>
      <c r="H1579" s="26"/>
      <c r="I1579" s="26"/>
      <c r="J1579" s="26"/>
      <c r="K1579" s="26">
        <f t="shared" si="49"/>
        <v>0</v>
      </c>
    </row>
    <row r="1580" spans="1:11" ht="72" hidden="1">
      <c r="A1580" s="20">
        <v>4911</v>
      </c>
      <c r="B1580" s="110" t="s">
        <v>12</v>
      </c>
      <c r="C1580" s="57" t="s">
        <v>2336</v>
      </c>
      <c r="D1580" s="57" t="s">
        <v>2336</v>
      </c>
      <c r="E1580" s="71">
        <v>27715</v>
      </c>
      <c r="F1580" s="21"/>
      <c r="G1580" s="25">
        <f t="shared" si="48"/>
        <v>0</v>
      </c>
      <c r="H1580" s="26"/>
      <c r="I1580" s="26"/>
      <c r="J1580" s="26"/>
      <c r="K1580" s="26">
        <f t="shared" si="49"/>
        <v>0</v>
      </c>
    </row>
    <row r="1581" spans="1:11" ht="84" hidden="1">
      <c r="A1581" s="20">
        <v>4912</v>
      </c>
      <c r="B1581" s="110" t="s">
        <v>12</v>
      </c>
      <c r="C1581" s="57" t="s">
        <v>2337</v>
      </c>
      <c r="D1581" s="57" t="s">
        <v>2337</v>
      </c>
      <c r="E1581" s="71">
        <v>88918</v>
      </c>
      <c r="F1581" s="21"/>
      <c r="G1581" s="25">
        <f t="shared" si="48"/>
        <v>0</v>
      </c>
      <c r="H1581" s="26"/>
      <c r="I1581" s="26"/>
      <c r="J1581" s="26"/>
      <c r="K1581" s="26">
        <f t="shared" si="49"/>
        <v>0</v>
      </c>
    </row>
    <row r="1582" spans="1:11" ht="72" hidden="1">
      <c r="A1582" s="20">
        <v>4913</v>
      </c>
      <c r="B1582" s="110" t="s">
        <v>12</v>
      </c>
      <c r="C1582" s="57" t="s">
        <v>2338</v>
      </c>
      <c r="D1582" s="57" t="s">
        <v>2338</v>
      </c>
      <c r="E1582" s="71">
        <v>21804</v>
      </c>
      <c r="F1582" s="21"/>
      <c r="G1582" s="25">
        <f t="shared" si="48"/>
        <v>0</v>
      </c>
      <c r="H1582" s="26"/>
      <c r="I1582" s="26"/>
      <c r="J1582" s="26"/>
      <c r="K1582" s="26">
        <f t="shared" si="49"/>
        <v>0</v>
      </c>
    </row>
    <row r="1583" spans="1:11" ht="72" hidden="1">
      <c r="A1583" s="20">
        <v>4914</v>
      </c>
      <c r="B1583" s="110" t="s">
        <v>12</v>
      </c>
      <c r="C1583" s="57" t="s">
        <v>2339</v>
      </c>
      <c r="D1583" s="57" t="s">
        <v>2339</v>
      </c>
      <c r="E1583" s="71">
        <v>28980</v>
      </c>
      <c r="F1583" s="21"/>
      <c r="G1583" s="25">
        <f t="shared" si="48"/>
        <v>0</v>
      </c>
      <c r="H1583" s="26"/>
      <c r="I1583" s="26"/>
      <c r="J1583" s="26"/>
      <c r="K1583" s="26">
        <f t="shared" si="49"/>
        <v>0</v>
      </c>
    </row>
    <row r="1584" spans="1:11" ht="72" hidden="1">
      <c r="A1584" s="20">
        <v>4915</v>
      </c>
      <c r="B1584" s="110" t="s">
        <v>12</v>
      </c>
      <c r="C1584" s="57" t="s">
        <v>2340</v>
      </c>
      <c r="D1584" s="57" t="s">
        <v>2340</v>
      </c>
      <c r="E1584" s="71">
        <v>29716</v>
      </c>
      <c r="F1584" s="21"/>
      <c r="G1584" s="25">
        <f t="shared" si="48"/>
        <v>0</v>
      </c>
      <c r="H1584" s="26"/>
      <c r="I1584" s="26"/>
      <c r="J1584" s="26"/>
      <c r="K1584" s="26">
        <f t="shared" si="49"/>
        <v>0</v>
      </c>
    </row>
    <row r="1585" spans="1:11" ht="72" hidden="1">
      <c r="A1585" s="20">
        <v>4916</v>
      </c>
      <c r="B1585" s="110" t="s">
        <v>12</v>
      </c>
      <c r="C1585" s="57" t="s">
        <v>2341</v>
      </c>
      <c r="D1585" s="57" t="s">
        <v>2342</v>
      </c>
      <c r="E1585" s="71">
        <v>33189</v>
      </c>
      <c r="F1585" s="21"/>
      <c r="G1585" s="25">
        <f t="shared" si="48"/>
        <v>0</v>
      </c>
      <c r="H1585" s="26"/>
      <c r="I1585" s="26"/>
      <c r="J1585" s="26"/>
      <c r="K1585" s="26">
        <f t="shared" si="49"/>
        <v>0</v>
      </c>
    </row>
    <row r="1586" spans="1:11" ht="72" hidden="1">
      <c r="A1586" s="20">
        <v>4917</v>
      </c>
      <c r="B1586" s="110" t="s">
        <v>12</v>
      </c>
      <c r="C1586" s="57" t="s">
        <v>2343</v>
      </c>
      <c r="D1586" s="57" t="s">
        <v>2343</v>
      </c>
      <c r="E1586" s="71">
        <v>46805</v>
      </c>
      <c r="F1586" s="21"/>
      <c r="G1586" s="25">
        <f t="shared" si="48"/>
        <v>0</v>
      </c>
      <c r="H1586" s="26"/>
      <c r="I1586" s="26"/>
      <c r="J1586" s="26"/>
      <c r="K1586" s="26">
        <f t="shared" si="49"/>
        <v>0</v>
      </c>
    </row>
    <row r="1587" spans="1:11" ht="84" hidden="1">
      <c r="A1587" s="20">
        <v>4918</v>
      </c>
      <c r="B1587" s="110" t="s">
        <v>12</v>
      </c>
      <c r="C1587" s="57" t="s">
        <v>2344</v>
      </c>
      <c r="D1587" s="57" t="s">
        <v>2344</v>
      </c>
      <c r="E1587" s="71">
        <v>80270</v>
      </c>
      <c r="F1587" s="21"/>
      <c r="G1587" s="25">
        <f t="shared" si="48"/>
        <v>0</v>
      </c>
      <c r="H1587" s="26"/>
      <c r="I1587" s="26"/>
      <c r="J1587" s="26"/>
      <c r="K1587" s="26">
        <f t="shared" si="49"/>
        <v>0</v>
      </c>
    </row>
    <row r="1588" spans="1:11" ht="96" hidden="1">
      <c r="A1588" s="20">
        <v>4919</v>
      </c>
      <c r="B1588" s="110" t="s">
        <v>12</v>
      </c>
      <c r="C1588" s="57" t="s">
        <v>2345</v>
      </c>
      <c r="D1588" s="57" t="s">
        <v>2345</v>
      </c>
      <c r="E1588" s="71">
        <v>33292.5</v>
      </c>
      <c r="F1588" s="21"/>
      <c r="G1588" s="25">
        <f t="shared" si="48"/>
        <v>0</v>
      </c>
      <c r="H1588" s="26"/>
      <c r="I1588" s="26"/>
      <c r="J1588" s="26"/>
      <c r="K1588" s="26">
        <f t="shared" si="49"/>
        <v>0</v>
      </c>
    </row>
    <row r="1589" spans="1:11" ht="72" hidden="1">
      <c r="A1589" s="20">
        <v>4920</v>
      </c>
      <c r="B1589" s="110" t="s">
        <v>12</v>
      </c>
      <c r="C1589" s="57" t="s">
        <v>2346</v>
      </c>
      <c r="D1589" s="57" t="s">
        <v>2347</v>
      </c>
      <c r="E1589" s="71">
        <v>31602</v>
      </c>
      <c r="F1589" s="21"/>
      <c r="G1589" s="25">
        <f t="shared" si="48"/>
        <v>0</v>
      </c>
      <c r="H1589" s="26"/>
      <c r="I1589" s="26"/>
      <c r="J1589" s="26"/>
      <c r="K1589" s="26">
        <f t="shared" si="49"/>
        <v>0</v>
      </c>
    </row>
    <row r="1590" spans="1:11" ht="84" hidden="1">
      <c r="A1590" s="20">
        <v>4921</v>
      </c>
      <c r="B1590" s="110" t="s">
        <v>12</v>
      </c>
      <c r="C1590" s="57" t="s">
        <v>2348</v>
      </c>
      <c r="D1590" s="57" t="s">
        <v>2348</v>
      </c>
      <c r="E1590" s="71">
        <v>150489</v>
      </c>
      <c r="F1590" s="21"/>
      <c r="G1590" s="25">
        <f t="shared" si="48"/>
        <v>0</v>
      </c>
      <c r="H1590" s="26"/>
      <c r="I1590" s="26"/>
      <c r="J1590" s="26"/>
      <c r="K1590" s="26">
        <f t="shared" si="49"/>
        <v>0</v>
      </c>
    </row>
    <row r="1591" spans="1:11" ht="96" hidden="1">
      <c r="A1591" s="20">
        <v>4922</v>
      </c>
      <c r="B1591" s="110" t="s">
        <v>12</v>
      </c>
      <c r="C1591" s="57" t="s">
        <v>2349</v>
      </c>
      <c r="D1591" s="57" t="s">
        <v>2350</v>
      </c>
      <c r="E1591" s="71">
        <v>58765</v>
      </c>
      <c r="F1591" s="21"/>
      <c r="G1591" s="25">
        <f t="shared" si="48"/>
        <v>0</v>
      </c>
      <c r="H1591" s="26"/>
      <c r="I1591" s="26"/>
      <c r="J1591" s="26"/>
      <c r="K1591" s="26">
        <f t="shared" si="49"/>
        <v>0</v>
      </c>
    </row>
    <row r="1592" spans="1:11" ht="84" hidden="1">
      <c r="A1592" s="20">
        <v>4923</v>
      </c>
      <c r="B1592" s="110" t="s">
        <v>12</v>
      </c>
      <c r="C1592" s="57" t="s">
        <v>2351</v>
      </c>
      <c r="D1592" s="57" t="s">
        <v>2352</v>
      </c>
      <c r="E1592" s="71">
        <v>56350</v>
      </c>
      <c r="F1592" s="21"/>
      <c r="G1592" s="25">
        <f t="shared" si="48"/>
        <v>0</v>
      </c>
      <c r="H1592" s="26"/>
      <c r="I1592" s="26"/>
      <c r="J1592" s="26"/>
      <c r="K1592" s="26">
        <f t="shared" si="49"/>
        <v>0</v>
      </c>
    </row>
    <row r="1593" spans="1:11" ht="72" hidden="1">
      <c r="A1593" s="20">
        <v>4924</v>
      </c>
      <c r="B1593" s="110" t="s">
        <v>12</v>
      </c>
      <c r="C1593" s="57" t="s">
        <v>2353</v>
      </c>
      <c r="D1593" s="57" t="s">
        <v>2353</v>
      </c>
      <c r="E1593" s="71">
        <v>62617.5</v>
      </c>
      <c r="F1593" s="21"/>
      <c r="G1593" s="25">
        <f t="shared" si="48"/>
        <v>0</v>
      </c>
      <c r="H1593" s="26"/>
      <c r="I1593" s="26"/>
      <c r="J1593" s="26"/>
      <c r="K1593" s="26">
        <f t="shared" si="49"/>
        <v>0</v>
      </c>
    </row>
    <row r="1594" spans="1:11" ht="60" hidden="1">
      <c r="A1594" s="20">
        <v>4925</v>
      </c>
      <c r="B1594" s="110" t="s">
        <v>12</v>
      </c>
      <c r="C1594" s="57" t="s">
        <v>2354</v>
      </c>
      <c r="D1594" s="57" t="s">
        <v>2354</v>
      </c>
      <c r="E1594" s="71">
        <v>193200</v>
      </c>
      <c r="F1594" s="21"/>
      <c r="G1594" s="25">
        <f t="shared" si="48"/>
        <v>0</v>
      </c>
      <c r="H1594" s="26"/>
      <c r="I1594" s="26"/>
      <c r="J1594" s="26"/>
      <c r="K1594" s="26">
        <f t="shared" si="49"/>
        <v>0</v>
      </c>
    </row>
    <row r="1595" spans="1:11" ht="72" hidden="1">
      <c r="A1595" s="20">
        <v>4926</v>
      </c>
      <c r="B1595" s="110" t="s">
        <v>12</v>
      </c>
      <c r="C1595" s="57" t="s">
        <v>2355</v>
      </c>
      <c r="D1595" s="57" t="s">
        <v>2355</v>
      </c>
      <c r="E1595" s="71">
        <v>33235</v>
      </c>
      <c r="F1595" s="21"/>
      <c r="G1595" s="25">
        <f t="shared" si="48"/>
        <v>0</v>
      </c>
      <c r="H1595" s="26"/>
      <c r="I1595" s="26"/>
      <c r="J1595" s="26"/>
      <c r="K1595" s="26">
        <f t="shared" si="49"/>
        <v>0</v>
      </c>
    </row>
    <row r="1596" spans="1:11" ht="72" hidden="1">
      <c r="A1596" s="20">
        <v>4927</v>
      </c>
      <c r="B1596" s="110" t="s">
        <v>12</v>
      </c>
      <c r="C1596" s="57" t="s">
        <v>2356</v>
      </c>
      <c r="D1596" s="57" t="s">
        <v>2356</v>
      </c>
      <c r="E1596" s="71">
        <v>53590</v>
      </c>
      <c r="F1596" s="21"/>
      <c r="G1596" s="25">
        <f t="shared" si="48"/>
        <v>0</v>
      </c>
      <c r="H1596" s="26"/>
      <c r="I1596" s="26"/>
      <c r="J1596" s="26"/>
      <c r="K1596" s="26">
        <f t="shared" si="49"/>
        <v>0</v>
      </c>
    </row>
    <row r="1597" spans="1:11" ht="60" hidden="1">
      <c r="A1597" s="20">
        <v>4928</v>
      </c>
      <c r="B1597" s="110" t="s">
        <v>12</v>
      </c>
      <c r="C1597" s="57" t="s">
        <v>2357</v>
      </c>
      <c r="D1597" s="57" t="s">
        <v>2357</v>
      </c>
      <c r="E1597" s="71">
        <v>11270</v>
      </c>
      <c r="F1597" s="21"/>
      <c r="G1597" s="25">
        <f t="shared" si="48"/>
        <v>0</v>
      </c>
      <c r="H1597" s="26"/>
      <c r="I1597" s="26"/>
      <c r="J1597" s="26"/>
      <c r="K1597" s="26">
        <f t="shared" si="49"/>
        <v>0</v>
      </c>
    </row>
    <row r="1598" spans="1:11" ht="84" hidden="1">
      <c r="A1598" s="20">
        <v>4929</v>
      </c>
      <c r="B1598" s="110" t="s">
        <v>12</v>
      </c>
      <c r="C1598" s="57" t="s">
        <v>2358</v>
      </c>
      <c r="D1598" s="57" t="s">
        <v>2358</v>
      </c>
      <c r="E1598" s="71">
        <v>22011</v>
      </c>
      <c r="F1598" s="21"/>
      <c r="G1598" s="25">
        <f t="shared" si="48"/>
        <v>0</v>
      </c>
      <c r="H1598" s="26"/>
      <c r="I1598" s="26"/>
      <c r="J1598" s="26"/>
      <c r="K1598" s="26">
        <f t="shared" si="49"/>
        <v>0</v>
      </c>
    </row>
    <row r="1599" spans="1:11" ht="96" hidden="1">
      <c r="A1599" s="20">
        <v>4930</v>
      </c>
      <c r="B1599" s="110" t="s">
        <v>12</v>
      </c>
      <c r="C1599" s="57" t="s">
        <v>2359</v>
      </c>
      <c r="D1599" s="57" t="s">
        <v>2359</v>
      </c>
      <c r="E1599" s="71">
        <v>12592.5</v>
      </c>
      <c r="F1599" s="21"/>
      <c r="G1599" s="25">
        <f t="shared" si="48"/>
        <v>0</v>
      </c>
      <c r="H1599" s="26"/>
      <c r="I1599" s="26"/>
      <c r="J1599" s="26"/>
      <c r="K1599" s="26">
        <f t="shared" si="49"/>
        <v>0</v>
      </c>
    </row>
    <row r="1600" spans="1:11" ht="60" hidden="1">
      <c r="A1600" s="20">
        <v>4931</v>
      </c>
      <c r="B1600" s="110" t="s">
        <v>12</v>
      </c>
      <c r="C1600" s="57" t="s">
        <v>2360</v>
      </c>
      <c r="D1600" s="57" t="s">
        <v>2360</v>
      </c>
      <c r="E1600" s="71">
        <v>104811</v>
      </c>
      <c r="F1600" s="21"/>
      <c r="G1600" s="25">
        <f t="shared" si="48"/>
        <v>0</v>
      </c>
      <c r="H1600" s="26"/>
      <c r="I1600" s="26"/>
      <c r="J1600" s="26"/>
      <c r="K1600" s="26">
        <f t="shared" si="49"/>
        <v>0</v>
      </c>
    </row>
    <row r="1601" spans="1:11" ht="60" hidden="1">
      <c r="A1601" s="20">
        <v>4932</v>
      </c>
      <c r="B1601" s="110" t="s">
        <v>12</v>
      </c>
      <c r="C1601" s="57" t="s">
        <v>2361</v>
      </c>
      <c r="D1601" s="57" t="s">
        <v>2361</v>
      </c>
      <c r="E1601" s="86">
        <v>36000</v>
      </c>
      <c r="F1601" s="21"/>
      <c r="G1601" s="25">
        <f t="shared" si="48"/>
        <v>0</v>
      </c>
      <c r="H1601" s="26"/>
      <c r="I1601" s="26"/>
      <c r="J1601" s="26"/>
      <c r="K1601" s="26">
        <f t="shared" si="49"/>
        <v>0</v>
      </c>
    </row>
    <row r="1602" spans="1:11" ht="72" hidden="1">
      <c r="A1602" s="20">
        <v>4933</v>
      </c>
      <c r="B1602" s="110" t="s">
        <v>12</v>
      </c>
      <c r="C1602" s="57" t="s">
        <v>2362</v>
      </c>
      <c r="D1602" s="57" t="s">
        <v>2362</v>
      </c>
      <c r="E1602" s="71">
        <v>50140</v>
      </c>
      <c r="F1602" s="21"/>
      <c r="G1602" s="25">
        <f t="shared" si="48"/>
        <v>0</v>
      </c>
      <c r="H1602" s="26"/>
      <c r="I1602" s="26"/>
      <c r="J1602" s="26"/>
      <c r="K1602" s="26">
        <f t="shared" si="49"/>
        <v>0</v>
      </c>
    </row>
    <row r="1603" spans="1:11" ht="84" hidden="1">
      <c r="A1603" s="20">
        <v>4934</v>
      </c>
      <c r="B1603" s="110" t="s">
        <v>12</v>
      </c>
      <c r="C1603" s="57" t="s">
        <v>2363</v>
      </c>
      <c r="D1603" s="57" t="s">
        <v>2363</v>
      </c>
      <c r="E1603" s="71">
        <v>43677</v>
      </c>
      <c r="F1603" s="21"/>
      <c r="G1603" s="25">
        <f t="shared" si="48"/>
        <v>0</v>
      </c>
      <c r="H1603" s="26"/>
      <c r="I1603" s="26"/>
      <c r="J1603" s="26"/>
      <c r="K1603" s="26">
        <f t="shared" si="49"/>
        <v>0</v>
      </c>
    </row>
    <row r="1604" spans="1:11" ht="48" hidden="1">
      <c r="A1604" s="20">
        <v>4935</v>
      </c>
      <c r="B1604" s="110" t="s">
        <v>12</v>
      </c>
      <c r="C1604" s="57" t="s">
        <v>2364</v>
      </c>
      <c r="D1604" s="57" t="s">
        <v>2365</v>
      </c>
      <c r="E1604" s="71">
        <v>79028</v>
      </c>
      <c r="F1604" s="21"/>
      <c r="G1604" s="25">
        <f t="shared" si="48"/>
        <v>0</v>
      </c>
      <c r="H1604" s="26"/>
      <c r="I1604" s="26"/>
      <c r="J1604" s="26"/>
      <c r="K1604" s="26">
        <f t="shared" si="49"/>
        <v>0</v>
      </c>
    </row>
    <row r="1605" spans="1:11" ht="36" hidden="1">
      <c r="A1605" s="20">
        <v>4936</v>
      </c>
      <c r="B1605" s="110" t="s">
        <v>12</v>
      </c>
      <c r="C1605" s="57" t="s">
        <v>2366</v>
      </c>
      <c r="D1605" s="57" t="s">
        <v>2366</v>
      </c>
      <c r="E1605" s="71">
        <v>117760</v>
      </c>
      <c r="F1605" s="21"/>
      <c r="G1605" s="25">
        <f t="shared" si="48"/>
        <v>0</v>
      </c>
      <c r="H1605" s="26"/>
      <c r="I1605" s="26"/>
      <c r="J1605" s="26"/>
      <c r="K1605" s="26">
        <f t="shared" si="49"/>
        <v>0</v>
      </c>
    </row>
    <row r="1606" spans="1:11" ht="24" hidden="1">
      <c r="A1606" s="20">
        <v>4937</v>
      </c>
      <c r="B1606" s="110" t="s">
        <v>12</v>
      </c>
      <c r="C1606" s="23" t="s">
        <v>2367</v>
      </c>
      <c r="D1606" s="23" t="s">
        <v>2367</v>
      </c>
      <c r="E1606" s="71">
        <v>11960</v>
      </c>
      <c r="F1606" s="21"/>
      <c r="G1606" s="25">
        <f t="shared" si="48"/>
        <v>0</v>
      </c>
      <c r="H1606" s="26"/>
      <c r="I1606" s="26"/>
      <c r="J1606" s="26"/>
      <c r="K1606" s="26">
        <f t="shared" si="49"/>
        <v>0</v>
      </c>
    </row>
    <row r="1607" spans="1:11" ht="48" hidden="1">
      <c r="A1607" s="20">
        <v>4938</v>
      </c>
      <c r="B1607" s="110" t="s">
        <v>12</v>
      </c>
      <c r="C1607" s="57" t="s">
        <v>2368</v>
      </c>
      <c r="D1607" s="57" t="s">
        <v>2368</v>
      </c>
      <c r="E1607" s="71">
        <v>197444</v>
      </c>
      <c r="F1607" s="21"/>
      <c r="G1607" s="25">
        <f t="shared" si="48"/>
        <v>0</v>
      </c>
      <c r="H1607" s="26"/>
      <c r="I1607" s="26"/>
      <c r="J1607" s="26"/>
      <c r="K1607" s="26">
        <f t="shared" si="49"/>
        <v>0</v>
      </c>
    </row>
    <row r="1608" spans="1:11" ht="60" hidden="1">
      <c r="A1608" s="20">
        <v>4939</v>
      </c>
      <c r="B1608" s="110" t="s">
        <v>12</v>
      </c>
      <c r="C1608" s="57" t="s">
        <v>2369</v>
      </c>
      <c r="D1608" s="57" t="s">
        <v>2370</v>
      </c>
      <c r="E1608" s="71">
        <v>51796</v>
      </c>
      <c r="F1608" s="21"/>
      <c r="G1608" s="25">
        <f t="shared" si="48"/>
        <v>0</v>
      </c>
      <c r="H1608" s="26"/>
      <c r="I1608" s="26"/>
      <c r="J1608" s="26"/>
      <c r="K1608" s="26">
        <f t="shared" si="49"/>
        <v>0</v>
      </c>
    </row>
    <row r="1609" spans="1:11" ht="72" hidden="1">
      <c r="A1609" s="20">
        <v>4940</v>
      </c>
      <c r="B1609" s="110" t="s">
        <v>12</v>
      </c>
      <c r="C1609" s="57" t="s">
        <v>2371</v>
      </c>
      <c r="D1609" s="57" t="s">
        <v>2372</v>
      </c>
      <c r="E1609" s="71">
        <v>64469</v>
      </c>
      <c r="F1609" s="21"/>
      <c r="G1609" s="25">
        <f t="shared" si="48"/>
        <v>0</v>
      </c>
      <c r="H1609" s="26"/>
      <c r="I1609" s="26"/>
      <c r="J1609" s="26"/>
      <c r="K1609" s="26">
        <f t="shared" si="49"/>
        <v>0</v>
      </c>
    </row>
    <row r="1610" spans="1:11" ht="84" hidden="1">
      <c r="A1610" s="20">
        <v>4941</v>
      </c>
      <c r="B1610" s="110" t="s">
        <v>12</v>
      </c>
      <c r="C1610" s="57" t="s">
        <v>2373</v>
      </c>
      <c r="D1610" s="57" t="s">
        <v>2373</v>
      </c>
      <c r="E1610" s="71">
        <v>180067</v>
      </c>
      <c r="F1610" s="21"/>
      <c r="G1610" s="25">
        <f t="shared" si="48"/>
        <v>0</v>
      </c>
      <c r="H1610" s="26"/>
      <c r="I1610" s="26"/>
      <c r="J1610" s="26"/>
      <c r="K1610" s="26">
        <f t="shared" si="49"/>
        <v>0</v>
      </c>
    </row>
    <row r="1611" spans="1:11" ht="72" hidden="1">
      <c r="A1611" s="20">
        <v>4942</v>
      </c>
      <c r="B1611" s="110" t="s">
        <v>12</v>
      </c>
      <c r="C1611" s="57" t="s">
        <v>2374</v>
      </c>
      <c r="D1611" s="57" t="s">
        <v>2374</v>
      </c>
      <c r="E1611" s="71">
        <v>193315</v>
      </c>
      <c r="F1611" s="21"/>
      <c r="G1611" s="25">
        <f t="shared" si="48"/>
        <v>0</v>
      </c>
      <c r="H1611" s="26"/>
      <c r="I1611" s="26"/>
      <c r="J1611" s="26"/>
      <c r="K1611" s="26">
        <f t="shared" si="49"/>
        <v>0</v>
      </c>
    </row>
    <row r="1612" spans="1:11" ht="72" hidden="1">
      <c r="A1612" s="20">
        <v>4943</v>
      </c>
      <c r="B1612" s="110" t="s">
        <v>12</v>
      </c>
      <c r="C1612" s="57" t="s">
        <v>2375</v>
      </c>
      <c r="D1612" s="57" t="s">
        <v>2375</v>
      </c>
      <c r="E1612" s="71">
        <v>1026444</v>
      </c>
      <c r="F1612" s="21"/>
      <c r="G1612" s="25">
        <f t="shared" si="48"/>
        <v>0</v>
      </c>
      <c r="H1612" s="26"/>
      <c r="I1612" s="26"/>
      <c r="J1612" s="26"/>
      <c r="K1612" s="26">
        <f t="shared" si="49"/>
        <v>0</v>
      </c>
    </row>
    <row r="1613" spans="1:11" ht="60" hidden="1">
      <c r="A1613" s="20">
        <v>4944</v>
      </c>
      <c r="B1613" s="110" t="s">
        <v>12</v>
      </c>
      <c r="C1613" s="57" t="s">
        <v>2376</v>
      </c>
      <c r="D1613" s="57" t="s">
        <v>2376</v>
      </c>
      <c r="E1613" s="71">
        <v>14541.8</v>
      </c>
      <c r="F1613" s="21"/>
      <c r="G1613" s="25">
        <f t="shared" si="48"/>
        <v>0</v>
      </c>
      <c r="H1613" s="26"/>
      <c r="I1613" s="26"/>
      <c r="J1613" s="26"/>
      <c r="K1613" s="26">
        <f t="shared" si="49"/>
        <v>0</v>
      </c>
    </row>
    <row r="1614" spans="1:11" ht="84" hidden="1">
      <c r="A1614" s="20">
        <v>4945</v>
      </c>
      <c r="B1614" s="110" t="s">
        <v>12</v>
      </c>
      <c r="C1614" s="57" t="s">
        <v>2377</v>
      </c>
      <c r="D1614" s="57" t="s">
        <v>2377</v>
      </c>
      <c r="E1614" s="71">
        <v>173443</v>
      </c>
      <c r="F1614" s="21"/>
      <c r="G1614" s="25">
        <f t="shared" si="48"/>
        <v>0</v>
      </c>
      <c r="H1614" s="26"/>
      <c r="I1614" s="26"/>
      <c r="J1614" s="26"/>
      <c r="K1614" s="26">
        <f t="shared" si="49"/>
        <v>0</v>
      </c>
    </row>
    <row r="1615" spans="1:11" ht="96" hidden="1">
      <c r="A1615" s="20">
        <v>4946</v>
      </c>
      <c r="B1615" s="110" t="s">
        <v>12</v>
      </c>
      <c r="C1615" s="57" t="s">
        <v>2378</v>
      </c>
      <c r="D1615" s="57" t="s">
        <v>2378</v>
      </c>
      <c r="E1615" s="71">
        <v>47403</v>
      </c>
      <c r="F1615" s="21"/>
      <c r="G1615" s="25">
        <f t="shared" si="48"/>
        <v>0</v>
      </c>
      <c r="H1615" s="26"/>
      <c r="I1615" s="26"/>
      <c r="J1615" s="26"/>
      <c r="K1615" s="26">
        <f t="shared" si="49"/>
        <v>0</v>
      </c>
    </row>
    <row r="1616" spans="1:11" ht="96" hidden="1">
      <c r="A1616" s="20">
        <v>4947</v>
      </c>
      <c r="B1616" s="110" t="s">
        <v>12</v>
      </c>
      <c r="C1616" s="57" t="s">
        <v>2379</v>
      </c>
      <c r="D1616" s="57" t="s">
        <v>2379</v>
      </c>
      <c r="E1616" s="71">
        <v>74738.5</v>
      </c>
      <c r="F1616" s="21"/>
      <c r="G1616" s="25">
        <f t="shared" ref="G1616:G1679" si="50">E1616*F1616</f>
        <v>0</v>
      </c>
      <c r="H1616" s="26"/>
      <c r="I1616" s="26"/>
      <c r="J1616" s="26"/>
      <c r="K1616" s="26">
        <f t="shared" ref="K1616:K1679" si="51">E1616*J1616</f>
        <v>0</v>
      </c>
    </row>
    <row r="1617" spans="1:11" ht="60" hidden="1">
      <c r="A1617" s="20">
        <v>4948</v>
      </c>
      <c r="B1617" s="110" t="s">
        <v>12</v>
      </c>
      <c r="C1617" s="57" t="s">
        <v>2380</v>
      </c>
      <c r="D1617" s="57" t="s">
        <v>2380</v>
      </c>
      <c r="E1617" s="71">
        <v>52043.3</v>
      </c>
      <c r="F1617" s="21"/>
      <c r="G1617" s="25">
        <f t="shared" si="50"/>
        <v>0</v>
      </c>
      <c r="H1617" s="26"/>
      <c r="I1617" s="26"/>
      <c r="J1617" s="26"/>
      <c r="K1617" s="26">
        <f t="shared" si="51"/>
        <v>0</v>
      </c>
    </row>
    <row r="1618" spans="1:11" ht="60" hidden="1">
      <c r="A1618" s="20">
        <v>4949</v>
      </c>
      <c r="B1618" s="110" t="s">
        <v>12</v>
      </c>
      <c r="C1618" s="57" t="s">
        <v>2381</v>
      </c>
      <c r="D1618" s="57" t="s">
        <v>2381</v>
      </c>
      <c r="E1618" s="71">
        <v>14317.5</v>
      </c>
      <c r="F1618" s="21"/>
      <c r="G1618" s="25">
        <f t="shared" si="50"/>
        <v>0</v>
      </c>
      <c r="H1618" s="26"/>
      <c r="I1618" s="26"/>
      <c r="J1618" s="26"/>
      <c r="K1618" s="26">
        <f t="shared" si="51"/>
        <v>0</v>
      </c>
    </row>
    <row r="1619" spans="1:11" ht="60" hidden="1">
      <c r="A1619" s="20">
        <v>4950</v>
      </c>
      <c r="B1619" s="36"/>
      <c r="C1619" s="37" t="s">
        <v>2382</v>
      </c>
      <c r="D1619" s="33"/>
      <c r="E1619" s="30"/>
      <c r="F1619" s="21"/>
      <c r="G1619" s="25">
        <f t="shared" si="50"/>
        <v>0</v>
      </c>
      <c r="H1619" s="26"/>
      <c r="I1619" s="26"/>
      <c r="J1619" s="26"/>
      <c r="K1619" s="26">
        <f t="shared" si="51"/>
        <v>0</v>
      </c>
    </row>
    <row r="1620" spans="1:11" ht="36" hidden="1">
      <c r="A1620" s="20">
        <v>4951</v>
      </c>
      <c r="B1620" s="36" t="s">
        <v>84</v>
      </c>
      <c r="C1620" s="57" t="s">
        <v>2383</v>
      </c>
      <c r="D1620" s="56" t="s">
        <v>2384</v>
      </c>
      <c r="E1620" s="111">
        <v>101900</v>
      </c>
      <c r="F1620" s="21"/>
      <c r="G1620" s="25">
        <f t="shared" si="50"/>
        <v>0</v>
      </c>
      <c r="H1620" s="26"/>
      <c r="I1620" s="26"/>
      <c r="J1620" s="26"/>
      <c r="K1620" s="26">
        <f t="shared" si="51"/>
        <v>0</v>
      </c>
    </row>
    <row r="1621" spans="1:11" ht="48" hidden="1">
      <c r="A1621" s="20">
        <v>4952</v>
      </c>
      <c r="B1621" s="36" t="s">
        <v>84</v>
      </c>
      <c r="C1621" s="57" t="s">
        <v>2385</v>
      </c>
      <c r="D1621" s="56" t="s">
        <v>2386</v>
      </c>
      <c r="E1621" s="111">
        <v>30900</v>
      </c>
      <c r="F1621" s="21"/>
      <c r="G1621" s="25">
        <f t="shared" si="50"/>
        <v>0</v>
      </c>
      <c r="H1621" s="26"/>
      <c r="I1621" s="26"/>
      <c r="J1621" s="26"/>
      <c r="K1621" s="26">
        <f t="shared" si="51"/>
        <v>0</v>
      </c>
    </row>
    <row r="1622" spans="1:11" ht="48" hidden="1">
      <c r="A1622" s="20">
        <v>4953</v>
      </c>
      <c r="B1622" s="36" t="s">
        <v>84</v>
      </c>
      <c r="C1622" s="57" t="s">
        <v>2387</v>
      </c>
      <c r="D1622" s="56" t="s">
        <v>2386</v>
      </c>
      <c r="E1622" s="111">
        <v>30900</v>
      </c>
      <c r="F1622" s="21"/>
      <c r="G1622" s="25">
        <f t="shared" si="50"/>
        <v>0</v>
      </c>
      <c r="H1622" s="26"/>
      <c r="I1622" s="26"/>
      <c r="J1622" s="26"/>
      <c r="K1622" s="26">
        <f t="shared" si="51"/>
        <v>0</v>
      </c>
    </row>
    <row r="1623" spans="1:11" ht="60" hidden="1">
      <c r="A1623" s="20">
        <v>4954</v>
      </c>
      <c r="B1623" s="36" t="s">
        <v>84</v>
      </c>
      <c r="C1623" s="57" t="s">
        <v>2388</v>
      </c>
      <c r="D1623" s="56" t="s">
        <v>2386</v>
      </c>
      <c r="E1623" s="111">
        <v>34900</v>
      </c>
      <c r="F1623" s="21"/>
      <c r="G1623" s="25">
        <f t="shared" si="50"/>
        <v>0</v>
      </c>
      <c r="H1623" s="26"/>
      <c r="I1623" s="26"/>
      <c r="J1623" s="26"/>
      <c r="K1623" s="26">
        <f t="shared" si="51"/>
        <v>0</v>
      </c>
    </row>
    <row r="1624" spans="1:11" ht="36" hidden="1">
      <c r="A1624" s="20">
        <v>4955</v>
      </c>
      <c r="B1624" s="36" t="s">
        <v>84</v>
      </c>
      <c r="C1624" s="57" t="s">
        <v>2389</v>
      </c>
      <c r="D1624" s="56" t="s">
        <v>2390</v>
      </c>
      <c r="E1624" s="111">
        <v>29900</v>
      </c>
      <c r="F1624" s="21"/>
      <c r="G1624" s="25">
        <f t="shared" si="50"/>
        <v>0</v>
      </c>
      <c r="H1624" s="26"/>
      <c r="I1624" s="26"/>
      <c r="J1624" s="26"/>
      <c r="K1624" s="26">
        <f t="shared" si="51"/>
        <v>0</v>
      </c>
    </row>
    <row r="1625" spans="1:11" ht="24" hidden="1">
      <c r="A1625" s="20">
        <v>4956</v>
      </c>
      <c r="B1625" s="36" t="s">
        <v>84</v>
      </c>
      <c r="C1625" s="57" t="s">
        <v>2391</v>
      </c>
      <c r="D1625" s="56" t="s">
        <v>2384</v>
      </c>
      <c r="E1625" s="111">
        <v>59900</v>
      </c>
      <c r="F1625" s="21"/>
      <c r="G1625" s="25">
        <f t="shared" si="50"/>
        <v>0</v>
      </c>
      <c r="H1625" s="26"/>
      <c r="I1625" s="26"/>
      <c r="J1625" s="26"/>
      <c r="K1625" s="26">
        <f t="shared" si="51"/>
        <v>0</v>
      </c>
    </row>
    <row r="1626" spans="1:11" ht="24" hidden="1">
      <c r="A1626" s="20">
        <v>4957</v>
      </c>
      <c r="B1626" s="36" t="s">
        <v>84</v>
      </c>
      <c r="C1626" s="57" t="s">
        <v>2392</v>
      </c>
      <c r="D1626" s="56" t="s">
        <v>2384</v>
      </c>
      <c r="E1626" s="111">
        <v>120900</v>
      </c>
      <c r="F1626" s="21"/>
      <c r="G1626" s="25">
        <f t="shared" si="50"/>
        <v>0</v>
      </c>
      <c r="H1626" s="26"/>
      <c r="I1626" s="26"/>
      <c r="J1626" s="26"/>
      <c r="K1626" s="26">
        <f t="shared" si="51"/>
        <v>0</v>
      </c>
    </row>
    <row r="1627" spans="1:11" ht="24" hidden="1">
      <c r="A1627" s="20">
        <v>4958</v>
      </c>
      <c r="B1627" s="36" t="s">
        <v>84</v>
      </c>
      <c r="C1627" s="57" t="s">
        <v>2393</v>
      </c>
      <c r="D1627" s="56" t="s">
        <v>2386</v>
      </c>
      <c r="E1627" s="111">
        <v>37900</v>
      </c>
      <c r="F1627" s="21"/>
      <c r="G1627" s="25">
        <f t="shared" si="50"/>
        <v>0</v>
      </c>
      <c r="H1627" s="26"/>
      <c r="I1627" s="26"/>
      <c r="J1627" s="26"/>
      <c r="K1627" s="26">
        <f t="shared" si="51"/>
        <v>0</v>
      </c>
    </row>
    <row r="1628" spans="1:11" ht="24" hidden="1">
      <c r="A1628" s="20">
        <v>4959</v>
      </c>
      <c r="B1628" s="36" t="s">
        <v>84</v>
      </c>
      <c r="C1628" s="57" t="s">
        <v>2394</v>
      </c>
      <c r="D1628" s="56" t="s">
        <v>2395</v>
      </c>
      <c r="E1628" s="111">
        <v>113900</v>
      </c>
      <c r="F1628" s="21"/>
      <c r="G1628" s="25">
        <f t="shared" si="50"/>
        <v>0</v>
      </c>
      <c r="H1628" s="26"/>
      <c r="I1628" s="26"/>
      <c r="J1628" s="26"/>
      <c r="K1628" s="26">
        <f t="shared" si="51"/>
        <v>0</v>
      </c>
    </row>
    <row r="1629" spans="1:11" ht="36" hidden="1">
      <c r="A1629" s="20">
        <v>4960</v>
      </c>
      <c r="B1629" s="36" t="s">
        <v>84</v>
      </c>
      <c r="C1629" s="57" t="s">
        <v>2396</v>
      </c>
      <c r="D1629" s="56" t="s">
        <v>2395</v>
      </c>
      <c r="E1629" s="111">
        <v>141900</v>
      </c>
      <c r="F1629" s="21"/>
      <c r="G1629" s="25">
        <f t="shared" si="50"/>
        <v>0</v>
      </c>
      <c r="H1629" s="26"/>
      <c r="I1629" s="26"/>
      <c r="J1629" s="26"/>
      <c r="K1629" s="26">
        <f t="shared" si="51"/>
        <v>0</v>
      </c>
    </row>
    <row r="1630" spans="1:11" ht="24" hidden="1">
      <c r="A1630" s="20">
        <v>4961</v>
      </c>
      <c r="B1630" s="36" t="s">
        <v>84</v>
      </c>
      <c r="C1630" s="57" t="s">
        <v>2397</v>
      </c>
      <c r="D1630" s="56" t="s">
        <v>2395</v>
      </c>
      <c r="E1630" s="111">
        <v>38900</v>
      </c>
      <c r="F1630" s="21"/>
      <c r="G1630" s="25">
        <f t="shared" si="50"/>
        <v>0</v>
      </c>
      <c r="H1630" s="26"/>
      <c r="I1630" s="26"/>
      <c r="J1630" s="26"/>
      <c r="K1630" s="26">
        <f t="shared" si="51"/>
        <v>0</v>
      </c>
    </row>
    <row r="1631" spans="1:11" ht="36" hidden="1">
      <c r="A1631" s="20">
        <v>4962</v>
      </c>
      <c r="B1631" s="36" t="s">
        <v>84</v>
      </c>
      <c r="C1631" s="57" t="s">
        <v>2398</v>
      </c>
      <c r="D1631" s="56" t="s">
        <v>2386</v>
      </c>
      <c r="E1631" s="111">
        <v>24900</v>
      </c>
      <c r="F1631" s="21"/>
      <c r="G1631" s="25">
        <f t="shared" si="50"/>
        <v>0</v>
      </c>
      <c r="H1631" s="26"/>
      <c r="I1631" s="26"/>
      <c r="J1631" s="26"/>
      <c r="K1631" s="26">
        <f t="shared" si="51"/>
        <v>0</v>
      </c>
    </row>
    <row r="1632" spans="1:11" hidden="1">
      <c r="A1632" s="20">
        <v>4963</v>
      </c>
      <c r="B1632" s="36" t="s">
        <v>84</v>
      </c>
      <c r="C1632" s="46" t="s">
        <v>2399</v>
      </c>
      <c r="D1632" s="33"/>
      <c r="E1632" s="71">
        <v>25070</v>
      </c>
      <c r="F1632" s="21"/>
      <c r="G1632" s="25">
        <f t="shared" si="50"/>
        <v>0</v>
      </c>
      <c r="H1632" s="26"/>
      <c r="I1632" s="26"/>
      <c r="J1632" s="26"/>
      <c r="K1632" s="26">
        <f t="shared" si="51"/>
        <v>0</v>
      </c>
    </row>
    <row r="1633" spans="1:11" ht="24" hidden="1">
      <c r="A1633" s="20">
        <v>4964</v>
      </c>
      <c r="B1633" s="36" t="s">
        <v>84</v>
      </c>
      <c r="C1633" s="57" t="s">
        <v>2400</v>
      </c>
      <c r="D1633" s="56" t="s">
        <v>2395</v>
      </c>
      <c r="E1633" s="111">
        <v>401900</v>
      </c>
      <c r="F1633" s="21"/>
      <c r="G1633" s="25">
        <f t="shared" si="50"/>
        <v>0</v>
      </c>
      <c r="H1633" s="26"/>
      <c r="I1633" s="26"/>
      <c r="J1633" s="26"/>
      <c r="K1633" s="26">
        <f t="shared" si="51"/>
        <v>0</v>
      </c>
    </row>
    <row r="1634" spans="1:11" ht="24" hidden="1">
      <c r="A1634" s="20">
        <v>4965</v>
      </c>
      <c r="B1634" s="36" t="s">
        <v>84</v>
      </c>
      <c r="C1634" s="57" t="s">
        <v>2401</v>
      </c>
      <c r="D1634" s="56" t="s">
        <v>2386</v>
      </c>
      <c r="E1634" s="111">
        <v>38900</v>
      </c>
      <c r="F1634" s="21"/>
      <c r="G1634" s="25">
        <f t="shared" si="50"/>
        <v>0</v>
      </c>
      <c r="H1634" s="26"/>
      <c r="I1634" s="26"/>
      <c r="J1634" s="26"/>
      <c r="K1634" s="26">
        <f t="shared" si="51"/>
        <v>0</v>
      </c>
    </row>
    <row r="1635" spans="1:11" ht="24" hidden="1">
      <c r="A1635" s="20">
        <v>4966</v>
      </c>
      <c r="B1635" s="36" t="s">
        <v>84</v>
      </c>
      <c r="C1635" s="57" t="s">
        <v>2402</v>
      </c>
      <c r="D1635" s="56" t="s">
        <v>2386</v>
      </c>
      <c r="E1635" s="111">
        <v>23900</v>
      </c>
      <c r="F1635" s="21"/>
      <c r="G1635" s="25">
        <f t="shared" si="50"/>
        <v>0</v>
      </c>
      <c r="H1635" s="26"/>
      <c r="I1635" s="26"/>
      <c r="J1635" s="26"/>
      <c r="K1635" s="26">
        <f t="shared" si="51"/>
        <v>0</v>
      </c>
    </row>
    <row r="1636" spans="1:11" ht="24" hidden="1">
      <c r="A1636" s="20">
        <v>4967</v>
      </c>
      <c r="B1636" s="36" t="s">
        <v>84</v>
      </c>
      <c r="C1636" s="57" t="s">
        <v>2403</v>
      </c>
      <c r="D1636" s="56" t="s">
        <v>2386</v>
      </c>
      <c r="E1636" s="111">
        <v>212900</v>
      </c>
      <c r="F1636" s="21"/>
      <c r="G1636" s="25">
        <f t="shared" si="50"/>
        <v>0</v>
      </c>
      <c r="H1636" s="26"/>
      <c r="I1636" s="26"/>
      <c r="J1636" s="26"/>
      <c r="K1636" s="26">
        <f t="shared" si="51"/>
        <v>0</v>
      </c>
    </row>
    <row r="1637" spans="1:11" ht="24" hidden="1">
      <c r="A1637" s="20">
        <v>4968</v>
      </c>
      <c r="B1637" s="36" t="s">
        <v>84</v>
      </c>
      <c r="C1637" s="57" t="s">
        <v>2404</v>
      </c>
      <c r="D1637" s="56" t="s">
        <v>2384</v>
      </c>
      <c r="E1637" s="111">
        <v>240900</v>
      </c>
      <c r="F1637" s="21"/>
      <c r="G1637" s="25">
        <f t="shared" si="50"/>
        <v>0</v>
      </c>
      <c r="H1637" s="26"/>
      <c r="I1637" s="26"/>
      <c r="J1637" s="26"/>
      <c r="K1637" s="26">
        <f t="shared" si="51"/>
        <v>0</v>
      </c>
    </row>
    <row r="1638" spans="1:11" ht="24" hidden="1">
      <c r="A1638" s="20">
        <v>4969</v>
      </c>
      <c r="B1638" s="36" t="s">
        <v>84</v>
      </c>
      <c r="C1638" s="57" t="s">
        <v>2405</v>
      </c>
      <c r="D1638" s="56" t="s">
        <v>2395</v>
      </c>
      <c r="E1638" s="111">
        <v>112900</v>
      </c>
      <c r="F1638" s="21"/>
      <c r="G1638" s="25">
        <f t="shared" si="50"/>
        <v>0</v>
      </c>
      <c r="H1638" s="26"/>
      <c r="I1638" s="26"/>
      <c r="J1638" s="26"/>
      <c r="K1638" s="26">
        <f t="shared" si="51"/>
        <v>0</v>
      </c>
    </row>
    <row r="1639" spans="1:11" hidden="1">
      <c r="A1639" s="20">
        <v>4970</v>
      </c>
      <c r="B1639" s="36" t="s">
        <v>84</v>
      </c>
      <c r="C1639" s="46" t="s">
        <v>2406</v>
      </c>
      <c r="D1639" s="33"/>
      <c r="E1639" s="71">
        <v>24840</v>
      </c>
      <c r="F1639" s="21"/>
      <c r="G1639" s="25">
        <f t="shared" si="50"/>
        <v>0</v>
      </c>
      <c r="H1639" s="26"/>
      <c r="I1639" s="26"/>
      <c r="J1639" s="26"/>
      <c r="K1639" s="26">
        <f t="shared" si="51"/>
        <v>0</v>
      </c>
    </row>
    <row r="1640" spans="1:11" ht="24" hidden="1">
      <c r="A1640" s="20">
        <v>4971</v>
      </c>
      <c r="B1640" s="36" t="s">
        <v>84</v>
      </c>
      <c r="C1640" s="57" t="s">
        <v>2407</v>
      </c>
      <c r="D1640" s="56" t="s">
        <v>2386</v>
      </c>
      <c r="E1640" s="111">
        <v>15900</v>
      </c>
      <c r="F1640" s="21"/>
      <c r="G1640" s="25">
        <f t="shared" si="50"/>
        <v>0</v>
      </c>
      <c r="H1640" s="26"/>
      <c r="I1640" s="26"/>
      <c r="J1640" s="26"/>
      <c r="K1640" s="26">
        <f t="shared" si="51"/>
        <v>0</v>
      </c>
    </row>
    <row r="1641" spans="1:11" ht="24" hidden="1">
      <c r="A1641" s="20">
        <v>4972</v>
      </c>
      <c r="B1641" s="36" t="s">
        <v>84</v>
      </c>
      <c r="C1641" s="57" t="s">
        <v>2408</v>
      </c>
      <c r="D1641" s="56" t="s">
        <v>2386</v>
      </c>
      <c r="E1641" s="111">
        <v>15900</v>
      </c>
      <c r="F1641" s="21"/>
      <c r="G1641" s="25">
        <f t="shared" si="50"/>
        <v>0</v>
      </c>
      <c r="H1641" s="26"/>
      <c r="I1641" s="26"/>
      <c r="J1641" s="26"/>
      <c r="K1641" s="26">
        <f t="shared" si="51"/>
        <v>0</v>
      </c>
    </row>
    <row r="1642" spans="1:11" hidden="1">
      <c r="A1642" s="20">
        <v>4973</v>
      </c>
      <c r="B1642" s="36" t="s">
        <v>84</v>
      </c>
      <c r="C1642" s="57" t="s">
        <v>2409</v>
      </c>
      <c r="D1642" s="56" t="s">
        <v>2386</v>
      </c>
      <c r="E1642" s="111">
        <v>30900</v>
      </c>
      <c r="F1642" s="21"/>
      <c r="G1642" s="25">
        <f t="shared" si="50"/>
        <v>0</v>
      </c>
      <c r="H1642" s="26"/>
      <c r="I1642" s="26"/>
      <c r="J1642" s="26"/>
      <c r="K1642" s="26">
        <f t="shared" si="51"/>
        <v>0</v>
      </c>
    </row>
    <row r="1643" spans="1:11" ht="24" hidden="1">
      <c r="A1643" s="20">
        <v>4974</v>
      </c>
      <c r="B1643" s="36" t="s">
        <v>84</v>
      </c>
      <c r="C1643" s="57" t="s">
        <v>2410</v>
      </c>
      <c r="D1643" s="56" t="s">
        <v>2386</v>
      </c>
      <c r="E1643" s="111">
        <v>38900</v>
      </c>
      <c r="F1643" s="21"/>
      <c r="G1643" s="25">
        <f t="shared" si="50"/>
        <v>0</v>
      </c>
      <c r="H1643" s="26"/>
      <c r="I1643" s="26"/>
      <c r="J1643" s="26"/>
      <c r="K1643" s="26">
        <f t="shared" si="51"/>
        <v>0</v>
      </c>
    </row>
    <row r="1644" spans="1:11" ht="48" hidden="1">
      <c r="A1644" s="20">
        <v>4975</v>
      </c>
      <c r="B1644" s="36" t="s">
        <v>84</v>
      </c>
      <c r="C1644" s="57" t="s">
        <v>2411</v>
      </c>
      <c r="D1644" s="56" t="s">
        <v>2386</v>
      </c>
      <c r="E1644" s="111">
        <v>20900</v>
      </c>
      <c r="F1644" s="21"/>
      <c r="G1644" s="25">
        <f t="shared" si="50"/>
        <v>0</v>
      </c>
      <c r="H1644" s="26"/>
      <c r="I1644" s="26"/>
      <c r="J1644" s="26"/>
      <c r="K1644" s="26">
        <f t="shared" si="51"/>
        <v>0</v>
      </c>
    </row>
    <row r="1645" spans="1:11" ht="36" hidden="1">
      <c r="A1645" s="20">
        <v>4976</v>
      </c>
      <c r="B1645" s="36" t="s">
        <v>84</v>
      </c>
      <c r="C1645" s="57" t="s">
        <v>2412</v>
      </c>
      <c r="D1645" s="56" t="s">
        <v>2386</v>
      </c>
      <c r="E1645" s="111">
        <v>47900</v>
      </c>
      <c r="F1645" s="21"/>
      <c r="G1645" s="25">
        <f t="shared" si="50"/>
        <v>0</v>
      </c>
      <c r="H1645" s="26"/>
      <c r="I1645" s="26"/>
      <c r="J1645" s="26"/>
      <c r="K1645" s="26">
        <f t="shared" si="51"/>
        <v>0</v>
      </c>
    </row>
    <row r="1646" spans="1:11" ht="36" hidden="1">
      <c r="A1646" s="20">
        <v>4977</v>
      </c>
      <c r="B1646" s="36" t="s">
        <v>84</v>
      </c>
      <c r="C1646" s="57" t="s">
        <v>2413</v>
      </c>
      <c r="D1646" s="56" t="s">
        <v>2386</v>
      </c>
      <c r="E1646" s="111">
        <v>29900</v>
      </c>
      <c r="F1646" s="21"/>
      <c r="G1646" s="25">
        <f t="shared" si="50"/>
        <v>0</v>
      </c>
      <c r="H1646" s="26"/>
      <c r="I1646" s="26"/>
      <c r="J1646" s="26"/>
      <c r="K1646" s="26">
        <f t="shared" si="51"/>
        <v>0</v>
      </c>
    </row>
    <row r="1647" spans="1:11" ht="24" hidden="1">
      <c r="A1647" s="20">
        <v>4978</v>
      </c>
      <c r="B1647" s="36" t="s">
        <v>84</v>
      </c>
      <c r="C1647" s="57" t="s">
        <v>2414</v>
      </c>
      <c r="D1647" s="56" t="s">
        <v>2386</v>
      </c>
      <c r="E1647" s="111">
        <v>20900</v>
      </c>
      <c r="F1647" s="21"/>
      <c r="G1647" s="25">
        <f t="shared" si="50"/>
        <v>0</v>
      </c>
      <c r="H1647" s="26"/>
      <c r="I1647" s="26"/>
      <c r="J1647" s="26"/>
      <c r="K1647" s="26">
        <f t="shared" si="51"/>
        <v>0</v>
      </c>
    </row>
    <row r="1648" spans="1:11" ht="24" hidden="1">
      <c r="A1648" s="20">
        <v>4979</v>
      </c>
      <c r="B1648" s="36" t="s">
        <v>84</v>
      </c>
      <c r="C1648" s="57" t="s">
        <v>2415</v>
      </c>
      <c r="D1648" s="56" t="s">
        <v>2416</v>
      </c>
      <c r="E1648" s="111">
        <v>82900</v>
      </c>
      <c r="F1648" s="21"/>
      <c r="G1648" s="25">
        <f t="shared" si="50"/>
        <v>0</v>
      </c>
      <c r="H1648" s="26"/>
      <c r="I1648" s="26"/>
      <c r="J1648" s="26"/>
      <c r="K1648" s="26">
        <f t="shared" si="51"/>
        <v>0</v>
      </c>
    </row>
    <row r="1649" spans="1:11" hidden="1">
      <c r="A1649" s="20">
        <v>4980</v>
      </c>
      <c r="B1649" s="36" t="s">
        <v>84</v>
      </c>
      <c r="C1649" s="57" t="s">
        <v>2417</v>
      </c>
      <c r="D1649" s="56" t="s">
        <v>2395</v>
      </c>
      <c r="E1649" s="111">
        <v>102900</v>
      </c>
      <c r="F1649" s="21"/>
      <c r="G1649" s="25">
        <f t="shared" si="50"/>
        <v>0</v>
      </c>
      <c r="H1649" s="26"/>
      <c r="I1649" s="26"/>
      <c r="J1649" s="26"/>
      <c r="K1649" s="26">
        <f t="shared" si="51"/>
        <v>0</v>
      </c>
    </row>
    <row r="1650" spans="1:11" hidden="1">
      <c r="A1650" s="20">
        <v>4981</v>
      </c>
      <c r="B1650" s="36" t="s">
        <v>84</v>
      </c>
      <c r="C1650" s="57" t="s">
        <v>2418</v>
      </c>
      <c r="D1650" s="56" t="s">
        <v>2395</v>
      </c>
      <c r="E1650" s="111">
        <v>69900</v>
      </c>
      <c r="F1650" s="21"/>
      <c r="G1650" s="25">
        <f t="shared" si="50"/>
        <v>0</v>
      </c>
      <c r="H1650" s="26"/>
      <c r="I1650" s="26"/>
      <c r="J1650" s="26"/>
      <c r="K1650" s="26">
        <f t="shared" si="51"/>
        <v>0</v>
      </c>
    </row>
    <row r="1651" spans="1:11" hidden="1">
      <c r="A1651" s="20">
        <v>4982</v>
      </c>
      <c r="B1651" s="36" t="s">
        <v>84</v>
      </c>
      <c r="C1651" s="46" t="s">
        <v>2419</v>
      </c>
      <c r="D1651" s="33"/>
      <c r="E1651" s="40"/>
      <c r="F1651" s="21"/>
      <c r="G1651" s="25">
        <f t="shared" si="50"/>
        <v>0</v>
      </c>
      <c r="H1651" s="26"/>
      <c r="I1651" s="26"/>
      <c r="J1651" s="26"/>
      <c r="K1651" s="26">
        <f t="shared" si="51"/>
        <v>0</v>
      </c>
    </row>
    <row r="1652" spans="1:11" ht="24" hidden="1">
      <c r="A1652" s="20">
        <v>4983</v>
      </c>
      <c r="B1652" s="36" t="s">
        <v>84</v>
      </c>
      <c r="C1652" s="57" t="s">
        <v>2420</v>
      </c>
      <c r="D1652" s="56" t="s">
        <v>2384</v>
      </c>
      <c r="E1652" s="111">
        <v>27900</v>
      </c>
      <c r="F1652" s="21"/>
      <c r="G1652" s="25">
        <f t="shared" si="50"/>
        <v>0</v>
      </c>
      <c r="H1652" s="26"/>
      <c r="I1652" s="26"/>
      <c r="J1652" s="26"/>
      <c r="K1652" s="26">
        <f t="shared" si="51"/>
        <v>0</v>
      </c>
    </row>
    <row r="1653" spans="1:11" ht="24" hidden="1">
      <c r="A1653" s="20">
        <v>4984</v>
      </c>
      <c r="B1653" s="36" t="s">
        <v>84</v>
      </c>
      <c r="C1653" s="57" t="s">
        <v>2421</v>
      </c>
      <c r="D1653" s="56" t="s">
        <v>2386</v>
      </c>
      <c r="E1653" s="111">
        <v>30900</v>
      </c>
      <c r="F1653" s="21"/>
      <c r="G1653" s="25">
        <f t="shared" si="50"/>
        <v>0</v>
      </c>
      <c r="H1653" s="26"/>
      <c r="I1653" s="26"/>
      <c r="J1653" s="26"/>
      <c r="K1653" s="26">
        <f t="shared" si="51"/>
        <v>0</v>
      </c>
    </row>
    <row r="1654" spans="1:11" ht="24" hidden="1">
      <c r="A1654" s="20">
        <v>4985</v>
      </c>
      <c r="B1654" s="36" t="s">
        <v>84</v>
      </c>
      <c r="C1654" s="57" t="s">
        <v>2422</v>
      </c>
      <c r="D1654" s="56" t="s">
        <v>2384</v>
      </c>
      <c r="E1654" s="87">
        <v>26900</v>
      </c>
      <c r="F1654" s="21"/>
      <c r="G1654" s="25">
        <f t="shared" si="50"/>
        <v>0</v>
      </c>
      <c r="H1654" s="26"/>
      <c r="I1654" s="26"/>
      <c r="J1654" s="26"/>
      <c r="K1654" s="26">
        <f t="shared" si="51"/>
        <v>0</v>
      </c>
    </row>
    <row r="1655" spans="1:11" ht="24" hidden="1">
      <c r="A1655" s="20">
        <v>4986</v>
      </c>
      <c r="B1655" s="36" t="s">
        <v>84</v>
      </c>
      <c r="C1655" s="57" t="s">
        <v>2423</v>
      </c>
      <c r="D1655" s="56" t="s">
        <v>2386</v>
      </c>
      <c r="E1655" s="111">
        <v>26900</v>
      </c>
      <c r="F1655" s="21"/>
      <c r="G1655" s="25">
        <f t="shared" si="50"/>
        <v>0</v>
      </c>
      <c r="H1655" s="26"/>
      <c r="I1655" s="26"/>
      <c r="J1655" s="26"/>
      <c r="K1655" s="26">
        <f t="shared" si="51"/>
        <v>0</v>
      </c>
    </row>
    <row r="1656" spans="1:11" hidden="1">
      <c r="A1656" s="20">
        <v>4987</v>
      </c>
      <c r="B1656" s="36" t="s">
        <v>84</v>
      </c>
      <c r="C1656" s="57" t="s">
        <v>2424</v>
      </c>
      <c r="D1656" s="56" t="s">
        <v>2425</v>
      </c>
      <c r="E1656" s="111">
        <v>78900</v>
      </c>
      <c r="F1656" s="21"/>
      <c r="G1656" s="25">
        <f t="shared" si="50"/>
        <v>0</v>
      </c>
      <c r="H1656" s="26"/>
      <c r="I1656" s="26"/>
      <c r="J1656" s="26"/>
      <c r="K1656" s="26">
        <f t="shared" si="51"/>
        <v>0</v>
      </c>
    </row>
    <row r="1657" spans="1:11" hidden="1">
      <c r="A1657" s="20">
        <v>4988</v>
      </c>
      <c r="B1657" s="36" t="s">
        <v>84</v>
      </c>
      <c r="C1657" s="57" t="s">
        <v>2426</v>
      </c>
      <c r="D1657" s="56" t="s">
        <v>2427</v>
      </c>
      <c r="E1657" s="87">
        <v>67900</v>
      </c>
      <c r="F1657" s="21"/>
      <c r="G1657" s="25">
        <f t="shared" si="50"/>
        <v>0</v>
      </c>
      <c r="H1657" s="26"/>
      <c r="I1657" s="26"/>
      <c r="J1657" s="26"/>
      <c r="K1657" s="26">
        <f t="shared" si="51"/>
        <v>0</v>
      </c>
    </row>
    <row r="1658" spans="1:11" ht="24" hidden="1">
      <c r="A1658" s="20">
        <v>4989</v>
      </c>
      <c r="B1658" s="36" t="s">
        <v>84</v>
      </c>
      <c r="C1658" s="57" t="s">
        <v>2428</v>
      </c>
      <c r="D1658" s="56" t="s">
        <v>2429</v>
      </c>
      <c r="E1658" s="87">
        <v>25900</v>
      </c>
      <c r="F1658" s="21"/>
      <c r="G1658" s="25">
        <f t="shared" si="50"/>
        <v>0</v>
      </c>
      <c r="H1658" s="26"/>
      <c r="I1658" s="26"/>
      <c r="J1658" s="26"/>
      <c r="K1658" s="26">
        <f t="shared" si="51"/>
        <v>0</v>
      </c>
    </row>
    <row r="1659" spans="1:11" ht="24" hidden="1">
      <c r="A1659" s="20">
        <v>4990</v>
      </c>
      <c r="B1659" s="36" t="s">
        <v>84</v>
      </c>
      <c r="C1659" s="57" t="s">
        <v>2430</v>
      </c>
      <c r="D1659" s="56" t="s">
        <v>2390</v>
      </c>
      <c r="E1659" s="87">
        <v>82900</v>
      </c>
      <c r="F1659" s="21"/>
      <c r="G1659" s="25">
        <f t="shared" si="50"/>
        <v>0</v>
      </c>
      <c r="H1659" s="26"/>
      <c r="I1659" s="26"/>
      <c r="J1659" s="26"/>
      <c r="K1659" s="26">
        <f t="shared" si="51"/>
        <v>0</v>
      </c>
    </row>
    <row r="1660" spans="1:11" ht="48" hidden="1">
      <c r="A1660" s="20">
        <v>4991</v>
      </c>
      <c r="B1660" s="36" t="s">
        <v>84</v>
      </c>
      <c r="C1660" s="57" t="s">
        <v>2431</v>
      </c>
      <c r="D1660" s="56" t="s">
        <v>2395</v>
      </c>
      <c r="E1660" s="87">
        <v>29900</v>
      </c>
      <c r="F1660" s="21"/>
      <c r="G1660" s="25">
        <f t="shared" si="50"/>
        <v>0</v>
      </c>
      <c r="H1660" s="26"/>
      <c r="I1660" s="26"/>
      <c r="J1660" s="26"/>
      <c r="K1660" s="26">
        <f t="shared" si="51"/>
        <v>0</v>
      </c>
    </row>
    <row r="1661" spans="1:11" hidden="1">
      <c r="A1661" s="20">
        <v>4992</v>
      </c>
      <c r="B1661" s="36" t="s">
        <v>84</v>
      </c>
      <c r="C1661" s="46" t="s">
        <v>2432</v>
      </c>
      <c r="D1661" s="56"/>
      <c r="E1661" s="87"/>
      <c r="F1661" s="21"/>
      <c r="G1661" s="25">
        <f t="shared" si="50"/>
        <v>0</v>
      </c>
      <c r="H1661" s="26"/>
      <c r="I1661" s="26"/>
      <c r="J1661" s="26"/>
      <c r="K1661" s="26">
        <f t="shared" si="51"/>
        <v>0</v>
      </c>
    </row>
    <row r="1662" spans="1:11" ht="36" hidden="1">
      <c r="A1662" s="20">
        <v>4993</v>
      </c>
      <c r="B1662" s="36" t="s">
        <v>84</v>
      </c>
      <c r="C1662" s="57" t="s">
        <v>2433</v>
      </c>
      <c r="D1662" s="56" t="s">
        <v>2434</v>
      </c>
      <c r="E1662" s="111">
        <v>42900</v>
      </c>
      <c r="F1662" s="21"/>
      <c r="G1662" s="25">
        <f t="shared" si="50"/>
        <v>0</v>
      </c>
      <c r="H1662" s="26"/>
      <c r="I1662" s="26"/>
      <c r="J1662" s="26"/>
      <c r="K1662" s="26">
        <f t="shared" si="51"/>
        <v>0</v>
      </c>
    </row>
    <row r="1663" spans="1:11" ht="48" hidden="1">
      <c r="A1663" s="20">
        <v>4994</v>
      </c>
      <c r="B1663" s="36" t="s">
        <v>84</v>
      </c>
      <c r="C1663" s="57" t="s">
        <v>2435</v>
      </c>
      <c r="D1663" s="56" t="s">
        <v>2434</v>
      </c>
      <c r="E1663" s="111">
        <v>45900</v>
      </c>
      <c r="F1663" s="21"/>
      <c r="G1663" s="25">
        <f t="shared" si="50"/>
        <v>0</v>
      </c>
      <c r="H1663" s="26"/>
      <c r="I1663" s="26"/>
      <c r="J1663" s="26"/>
      <c r="K1663" s="26">
        <f t="shared" si="51"/>
        <v>0</v>
      </c>
    </row>
    <row r="1664" spans="1:11" ht="24" hidden="1">
      <c r="A1664" s="20">
        <v>4995</v>
      </c>
      <c r="B1664" s="36" t="s">
        <v>84</v>
      </c>
      <c r="C1664" s="57" t="s">
        <v>2436</v>
      </c>
      <c r="D1664" s="56" t="s">
        <v>2437</v>
      </c>
      <c r="E1664" s="111">
        <v>33000</v>
      </c>
      <c r="F1664" s="21"/>
      <c r="G1664" s="25">
        <f t="shared" si="50"/>
        <v>0</v>
      </c>
      <c r="H1664" s="26"/>
      <c r="I1664" s="26"/>
      <c r="J1664" s="26"/>
      <c r="K1664" s="26">
        <f t="shared" si="51"/>
        <v>0</v>
      </c>
    </row>
    <row r="1665" spans="1:11" ht="24" hidden="1">
      <c r="A1665" s="20">
        <v>4996</v>
      </c>
      <c r="B1665" s="36" t="s">
        <v>84</v>
      </c>
      <c r="C1665" s="57" t="s">
        <v>2438</v>
      </c>
      <c r="D1665" s="56" t="s">
        <v>2439</v>
      </c>
      <c r="E1665" s="111">
        <v>76900</v>
      </c>
      <c r="F1665" s="21"/>
      <c r="G1665" s="25">
        <f t="shared" si="50"/>
        <v>0</v>
      </c>
      <c r="H1665" s="26"/>
      <c r="I1665" s="26"/>
      <c r="J1665" s="26"/>
      <c r="K1665" s="26">
        <f t="shared" si="51"/>
        <v>0</v>
      </c>
    </row>
    <row r="1666" spans="1:11" ht="36" hidden="1">
      <c r="A1666" s="20">
        <v>4997</v>
      </c>
      <c r="B1666" s="36" t="s">
        <v>84</v>
      </c>
      <c r="C1666" s="57" t="s">
        <v>2440</v>
      </c>
      <c r="D1666" s="56" t="s">
        <v>2441</v>
      </c>
      <c r="E1666" s="111">
        <v>80900</v>
      </c>
      <c r="F1666" s="21"/>
      <c r="G1666" s="25">
        <f t="shared" si="50"/>
        <v>0</v>
      </c>
      <c r="H1666" s="26"/>
      <c r="I1666" s="26"/>
      <c r="J1666" s="26"/>
      <c r="K1666" s="26">
        <f t="shared" si="51"/>
        <v>0</v>
      </c>
    </row>
    <row r="1667" spans="1:11" ht="72" hidden="1">
      <c r="A1667" s="20">
        <v>4998</v>
      </c>
      <c r="B1667" s="36" t="s">
        <v>84</v>
      </c>
      <c r="C1667" s="57" t="s">
        <v>2442</v>
      </c>
      <c r="D1667" s="56" t="s">
        <v>2443</v>
      </c>
      <c r="E1667" s="111">
        <v>10900</v>
      </c>
      <c r="F1667" s="21"/>
      <c r="G1667" s="25">
        <f t="shared" si="50"/>
        <v>0</v>
      </c>
      <c r="H1667" s="26"/>
      <c r="I1667" s="26"/>
      <c r="J1667" s="26"/>
      <c r="K1667" s="26">
        <f t="shared" si="51"/>
        <v>0</v>
      </c>
    </row>
    <row r="1668" spans="1:11" ht="24" hidden="1">
      <c r="A1668" s="20">
        <v>4999</v>
      </c>
      <c r="B1668" s="36" t="s">
        <v>84</v>
      </c>
      <c r="C1668" s="70" t="s">
        <v>2444</v>
      </c>
      <c r="D1668" s="112" t="s">
        <v>2445</v>
      </c>
      <c r="E1668" s="98">
        <v>10700</v>
      </c>
      <c r="F1668" s="21"/>
      <c r="G1668" s="25">
        <f t="shared" si="50"/>
        <v>0</v>
      </c>
      <c r="H1668" s="26"/>
      <c r="I1668" s="26"/>
      <c r="J1668" s="26"/>
      <c r="K1668" s="26">
        <f t="shared" si="51"/>
        <v>0</v>
      </c>
    </row>
    <row r="1669" spans="1:11" ht="24" hidden="1">
      <c r="A1669" s="20">
        <v>5000</v>
      </c>
      <c r="B1669" s="36" t="s">
        <v>84</v>
      </c>
      <c r="C1669" s="112" t="s">
        <v>2446</v>
      </c>
      <c r="D1669" s="112" t="s">
        <v>2447</v>
      </c>
      <c r="E1669" s="98">
        <v>211300</v>
      </c>
      <c r="F1669" s="21"/>
      <c r="G1669" s="25">
        <f t="shared" si="50"/>
        <v>0</v>
      </c>
      <c r="H1669" s="26"/>
      <c r="I1669" s="26"/>
      <c r="J1669" s="26"/>
      <c r="K1669" s="26">
        <f t="shared" si="51"/>
        <v>0</v>
      </c>
    </row>
    <row r="1670" spans="1:11" ht="84" hidden="1">
      <c r="A1670" s="20">
        <v>5001</v>
      </c>
      <c r="B1670" s="36"/>
      <c r="C1670" s="62" t="s">
        <v>2448</v>
      </c>
      <c r="D1670" s="48" t="s">
        <v>1060</v>
      </c>
      <c r="E1670" s="30"/>
      <c r="F1670" s="21"/>
      <c r="G1670" s="25">
        <f t="shared" si="50"/>
        <v>0</v>
      </c>
      <c r="H1670" s="26"/>
      <c r="I1670" s="26"/>
      <c r="J1670" s="26"/>
      <c r="K1670" s="26">
        <f t="shared" si="51"/>
        <v>0</v>
      </c>
    </row>
    <row r="1671" spans="1:11" ht="48" hidden="1">
      <c r="A1671" s="20">
        <v>5002</v>
      </c>
      <c r="B1671" s="36" t="s">
        <v>24</v>
      </c>
      <c r="C1671" s="57" t="s">
        <v>2449</v>
      </c>
      <c r="D1671" s="56" t="s">
        <v>2450</v>
      </c>
      <c r="E1671" s="71">
        <v>85800</v>
      </c>
      <c r="F1671" s="21"/>
      <c r="G1671" s="25">
        <f t="shared" si="50"/>
        <v>0</v>
      </c>
      <c r="H1671" s="26"/>
      <c r="I1671" s="26"/>
      <c r="J1671" s="26"/>
      <c r="K1671" s="26">
        <f t="shared" si="51"/>
        <v>0</v>
      </c>
    </row>
    <row r="1672" spans="1:11" ht="48" hidden="1">
      <c r="A1672" s="20">
        <v>5003</v>
      </c>
      <c r="B1672" s="36" t="s">
        <v>24</v>
      </c>
      <c r="C1672" s="57" t="s">
        <v>2449</v>
      </c>
      <c r="D1672" s="56" t="s">
        <v>2451</v>
      </c>
      <c r="E1672" s="71">
        <v>222288</v>
      </c>
      <c r="F1672" s="21"/>
      <c r="G1672" s="25">
        <f t="shared" si="50"/>
        <v>0</v>
      </c>
      <c r="H1672" s="26"/>
      <c r="I1672" s="26"/>
      <c r="J1672" s="26"/>
      <c r="K1672" s="26">
        <f t="shared" si="51"/>
        <v>0</v>
      </c>
    </row>
    <row r="1673" spans="1:11" ht="36" hidden="1">
      <c r="A1673" s="20">
        <v>5004</v>
      </c>
      <c r="B1673" s="36" t="s">
        <v>24</v>
      </c>
      <c r="C1673" s="57" t="s">
        <v>2452</v>
      </c>
      <c r="D1673" s="56" t="s">
        <v>2453</v>
      </c>
      <c r="E1673" s="71">
        <v>135344</v>
      </c>
      <c r="F1673" s="21"/>
      <c r="G1673" s="25">
        <f t="shared" si="50"/>
        <v>0</v>
      </c>
      <c r="H1673" s="26"/>
      <c r="I1673" s="26"/>
      <c r="J1673" s="26"/>
      <c r="K1673" s="26">
        <f t="shared" si="51"/>
        <v>0</v>
      </c>
    </row>
    <row r="1674" spans="1:11" ht="36" hidden="1">
      <c r="A1674" s="20">
        <v>5005</v>
      </c>
      <c r="B1674" s="36" t="s">
        <v>24</v>
      </c>
      <c r="C1674" s="57" t="s">
        <v>2452</v>
      </c>
      <c r="D1674" s="56" t="s">
        <v>2454</v>
      </c>
      <c r="E1674" s="71">
        <v>268840</v>
      </c>
      <c r="F1674" s="21"/>
      <c r="G1674" s="25">
        <f t="shared" si="50"/>
        <v>0</v>
      </c>
      <c r="H1674" s="26"/>
      <c r="I1674" s="26"/>
      <c r="J1674" s="26"/>
      <c r="K1674" s="26">
        <f t="shared" si="51"/>
        <v>0</v>
      </c>
    </row>
    <row r="1675" spans="1:11" ht="36" hidden="1">
      <c r="A1675" s="20">
        <v>5006</v>
      </c>
      <c r="B1675" s="36" t="s">
        <v>24</v>
      </c>
      <c r="C1675" s="57" t="s">
        <v>2452</v>
      </c>
      <c r="D1675" s="56" t="s">
        <v>2455</v>
      </c>
      <c r="E1675" s="71">
        <v>584056</v>
      </c>
      <c r="F1675" s="21"/>
      <c r="G1675" s="25">
        <f t="shared" si="50"/>
        <v>0</v>
      </c>
      <c r="H1675" s="26"/>
      <c r="I1675" s="26"/>
      <c r="J1675" s="26"/>
      <c r="K1675" s="26">
        <f t="shared" si="51"/>
        <v>0</v>
      </c>
    </row>
    <row r="1676" spans="1:11" ht="48" hidden="1">
      <c r="A1676" s="20">
        <v>5007</v>
      </c>
      <c r="B1676" s="36" t="s">
        <v>24</v>
      </c>
      <c r="C1676" s="57" t="s">
        <v>2456</v>
      </c>
      <c r="D1676" s="56" t="s">
        <v>2457</v>
      </c>
      <c r="E1676" s="71">
        <v>297000</v>
      </c>
      <c r="F1676" s="21"/>
      <c r="G1676" s="25">
        <f t="shared" si="50"/>
        <v>0</v>
      </c>
      <c r="H1676" s="26"/>
      <c r="I1676" s="26"/>
      <c r="J1676" s="26"/>
      <c r="K1676" s="26">
        <f t="shared" si="51"/>
        <v>0</v>
      </c>
    </row>
    <row r="1677" spans="1:11" ht="48" hidden="1">
      <c r="A1677" s="20">
        <v>5008</v>
      </c>
      <c r="B1677" s="36" t="s">
        <v>24</v>
      </c>
      <c r="C1677" s="57" t="s">
        <v>2458</v>
      </c>
      <c r="D1677" s="56" t="s">
        <v>2459</v>
      </c>
      <c r="E1677" s="71">
        <v>297000</v>
      </c>
      <c r="F1677" s="21"/>
      <c r="G1677" s="25">
        <f t="shared" si="50"/>
        <v>0</v>
      </c>
      <c r="H1677" s="26"/>
      <c r="I1677" s="26"/>
      <c r="J1677" s="26"/>
      <c r="K1677" s="26">
        <f t="shared" si="51"/>
        <v>0</v>
      </c>
    </row>
    <row r="1678" spans="1:11" ht="72" hidden="1">
      <c r="A1678" s="20">
        <v>5009</v>
      </c>
      <c r="B1678" s="36" t="s">
        <v>24</v>
      </c>
      <c r="C1678" s="57" t="s">
        <v>2460</v>
      </c>
      <c r="D1678" s="56" t="s">
        <v>2461</v>
      </c>
      <c r="E1678" s="71">
        <v>1225840</v>
      </c>
      <c r="F1678" s="21"/>
      <c r="G1678" s="25">
        <f t="shared" si="50"/>
        <v>0</v>
      </c>
      <c r="H1678" s="26"/>
      <c r="I1678" s="26"/>
      <c r="J1678" s="26"/>
      <c r="K1678" s="26">
        <f t="shared" si="51"/>
        <v>0</v>
      </c>
    </row>
    <row r="1679" spans="1:11" ht="72" hidden="1">
      <c r="A1679" s="20">
        <v>5010</v>
      </c>
      <c r="B1679" s="36" t="s">
        <v>24</v>
      </c>
      <c r="C1679" s="57" t="s">
        <v>2462</v>
      </c>
      <c r="D1679" s="56" t="s">
        <v>2463</v>
      </c>
      <c r="E1679" s="71">
        <v>242528</v>
      </c>
      <c r="F1679" s="21"/>
      <c r="G1679" s="25">
        <f t="shared" si="50"/>
        <v>0</v>
      </c>
      <c r="H1679" s="26"/>
      <c r="I1679" s="26"/>
      <c r="J1679" s="26"/>
      <c r="K1679" s="26">
        <f t="shared" si="51"/>
        <v>0</v>
      </c>
    </row>
    <row r="1680" spans="1:11" ht="72" hidden="1">
      <c r="A1680" s="20">
        <v>5011</v>
      </c>
      <c r="B1680" s="36" t="s">
        <v>24</v>
      </c>
      <c r="C1680" s="57" t="s">
        <v>2464</v>
      </c>
      <c r="D1680" s="56" t="s">
        <v>2465</v>
      </c>
      <c r="E1680" s="71">
        <v>323312</v>
      </c>
      <c r="F1680" s="21"/>
      <c r="G1680" s="25">
        <f t="shared" ref="G1680:G1743" si="52">E1680*F1680</f>
        <v>0</v>
      </c>
      <c r="H1680" s="26"/>
      <c r="I1680" s="26"/>
      <c r="J1680" s="26"/>
      <c r="K1680" s="26">
        <f t="shared" ref="K1680:K1743" si="53">E1680*J1680</f>
        <v>0</v>
      </c>
    </row>
    <row r="1681" spans="1:11" ht="60" hidden="1">
      <c r="A1681" s="20">
        <v>5012</v>
      </c>
      <c r="B1681" s="36" t="s">
        <v>24</v>
      </c>
      <c r="C1681" s="57" t="s">
        <v>2466</v>
      </c>
      <c r="D1681" s="56" t="s">
        <v>2467</v>
      </c>
      <c r="E1681" s="71">
        <v>242528</v>
      </c>
      <c r="F1681" s="21"/>
      <c r="G1681" s="25">
        <f t="shared" si="52"/>
        <v>0</v>
      </c>
      <c r="H1681" s="26"/>
      <c r="I1681" s="26"/>
      <c r="J1681" s="26"/>
      <c r="K1681" s="26">
        <f t="shared" si="53"/>
        <v>0</v>
      </c>
    </row>
    <row r="1682" spans="1:11" ht="72" hidden="1">
      <c r="A1682" s="20">
        <v>5013</v>
      </c>
      <c r="B1682" s="36" t="s">
        <v>24</v>
      </c>
      <c r="C1682" s="57" t="s">
        <v>2468</v>
      </c>
      <c r="D1682" s="56" t="s">
        <v>2469</v>
      </c>
      <c r="E1682" s="71">
        <v>189068</v>
      </c>
      <c r="F1682" s="21"/>
      <c r="G1682" s="25">
        <f t="shared" si="52"/>
        <v>0</v>
      </c>
      <c r="H1682" s="26"/>
      <c r="I1682" s="26"/>
      <c r="J1682" s="26"/>
      <c r="K1682" s="26">
        <f t="shared" si="53"/>
        <v>0</v>
      </c>
    </row>
    <row r="1683" spans="1:11" ht="36" hidden="1">
      <c r="A1683" s="20">
        <v>5014</v>
      </c>
      <c r="B1683" s="36" t="s">
        <v>24</v>
      </c>
      <c r="C1683" s="57" t="s">
        <v>2470</v>
      </c>
      <c r="D1683" s="56" t="s">
        <v>2471</v>
      </c>
      <c r="E1683" s="71">
        <v>642470</v>
      </c>
      <c r="F1683" s="21"/>
      <c r="G1683" s="25">
        <f t="shared" si="52"/>
        <v>0</v>
      </c>
      <c r="H1683" s="26"/>
      <c r="I1683" s="26"/>
      <c r="J1683" s="26"/>
      <c r="K1683" s="26">
        <f t="shared" si="53"/>
        <v>0</v>
      </c>
    </row>
    <row r="1684" spans="1:11" ht="36" hidden="1">
      <c r="A1684" s="20">
        <v>5015</v>
      </c>
      <c r="B1684" s="36" t="s">
        <v>24</v>
      </c>
      <c r="C1684" s="57" t="s">
        <v>2472</v>
      </c>
      <c r="D1684" s="56" t="s">
        <v>2473</v>
      </c>
      <c r="E1684" s="71">
        <v>297000</v>
      </c>
      <c r="F1684" s="21"/>
      <c r="G1684" s="25">
        <f t="shared" si="52"/>
        <v>0</v>
      </c>
      <c r="H1684" s="26"/>
      <c r="I1684" s="26"/>
      <c r="J1684" s="26"/>
      <c r="K1684" s="26">
        <f t="shared" si="53"/>
        <v>0</v>
      </c>
    </row>
    <row r="1685" spans="1:11" ht="48" hidden="1">
      <c r="A1685" s="20">
        <v>5016</v>
      </c>
      <c r="B1685" s="36" t="s">
        <v>24</v>
      </c>
      <c r="C1685" s="57" t="s">
        <v>2474</v>
      </c>
      <c r="D1685" s="56" t="s">
        <v>2475</v>
      </c>
      <c r="E1685" s="71">
        <v>442552</v>
      </c>
      <c r="F1685" s="21"/>
      <c r="G1685" s="25">
        <f t="shared" si="52"/>
        <v>0</v>
      </c>
      <c r="H1685" s="26"/>
      <c r="I1685" s="26"/>
      <c r="J1685" s="26"/>
      <c r="K1685" s="26">
        <f t="shared" si="53"/>
        <v>0</v>
      </c>
    </row>
    <row r="1686" spans="1:11" ht="48" hidden="1">
      <c r="A1686" s="20">
        <v>5017</v>
      </c>
      <c r="B1686" s="36" t="s">
        <v>24</v>
      </c>
      <c r="C1686" s="57" t="s">
        <v>2474</v>
      </c>
      <c r="D1686" s="56" t="s">
        <v>2476</v>
      </c>
      <c r="E1686" s="71">
        <v>836792</v>
      </c>
      <c r="F1686" s="21"/>
      <c r="G1686" s="25">
        <f t="shared" si="52"/>
        <v>0</v>
      </c>
      <c r="H1686" s="26"/>
      <c r="I1686" s="26"/>
      <c r="J1686" s="26"/>
      <c r="K1686" s="26">
        <f t="shared" si="53"/>
        <v>0</v>
      </c>
    </row>
    <row r="1687" spans="1:11" ht="48" hidden="1">
      <c r="A1687" s="20">
        <v>5018</v>
      </c>
      <c r="B1687" s="36" t="s">
        <v>24</v>
      </c>
      <c r="C1687" s="57" t="s">
        <v>2477</v>
      </c>
      <c r="D1687" s="56" t="s">
        <v>2475</v>
      </c>
      <c r="E1687" s="71">
        <v>147488</v>
      </c>
      <c r="F1687" s="21"/>
      <c r="G1687" s="25">
        <f t="shared" si="52"/>
        <v>0</v>
      </c>
      <c r="H1687" s="26"/>
      <c r="I1687" s="26"/>
      <c r="J1687" s="26"/>
      <c r="K1687" s="26">
        <f t="shared" si="53"/>
        <v>0</v>
      </c>
    </row>
    <row r="1688" spans="1:11" ht="48" hidden="1">
      <c r="A1688" s="20">
        <v>5019</v>
      </c>
      <c r="B1688" s="36" t="s">
        <v>24</v>
      </c>
      <c r="C1688" s="57" t="s">
        <v>2478</v>
      </c>
      <c r="D1688" s="56" t="s">
        <v>2476</v>
      </c>
      <c r="E1688" s="71">
        <v>278960</v>
      </c>
      <c r="F1688" s="21"/>
      <c r="G1688" s="25">
        <f t="shared" si="52"/>
        <v>0</v>
      </c>
      <c r="H1688" s="26"/>
      <c r="I1688" s="26"/>
      <c r="J1688" s="26"/>
      <c r="K1688" s="26">
        <f t="shared" si="53"/>
        <v>0</v>
      </c>
    </row>
    <row r="1689" spans="1:11" ht="36" hidden="1">
      <c r="A1689" s="20">
        <v>5020</v>
      </c>
      <c r="B1689" s="36" t="s">
        <v>24</v>
      </c>
      <c r="C1689" s="57" t="s">
        <v>2479</v>
      </c>
      <c r="D1689" s="56" t="s">
        <v>2480</v>
      </c>
      <c r="E1689" s="71">
        <v>440616</v>
      </c>
      <c r="F1689" s="21"/>
      <c r="G1689" s="25">
        <f t="shared" si="52"/>
        <v>0</v>
      </c>
      <c r="H1689" s="26"/>
      <c r="I1689" s="26"/>
      <c r="J1689" s="26"/>
      <c r="K1689" s="26">
        <f t="shared" si="53"/>
        <v>0</v>
      </c>
    </row>
    <row r="1690" spans="1:11" ht="36" hidden="1">
      <c r="A1690" s="20">
        <v>5021</v>
      </c>
      <c r="B1690" s="36" t="s">
        <v>24</v>
      </c>
      <c r="C1690" s="57" t="s">
        <v>2481</v>
      </c>
      <c r="D1690" s="56" t="s">
        <v>2482</v>
      </c>
      <c r="E1690" s="71">
        <v>105072</v>
      </c>
      <c r="F1690" s="21"/>
      <c r="G1690" s="25">
        <f t="shared" si="52"/>
        <v>0</v>
      </c>
      <c r="H1690" s="26"/>
      <c r="I1690" s="26"/>
      <c r="J1690" s="26"/>
      <c r="K1690" s="26">
        <f t="shared" si="53"/>
        <v>0</v>
      </c>
    </row>
    <row r="1691" spans="1:11" ht="36" hidden="1">
      <c r="A1691" s="20">
        <v>5022</v>
      </c>
      <c r="B1691" s="36" t="s">
        <v>24</v>
      </c>
      <c r="C1691" s="57" t="s">
        <v>2481</v>
      </c>
      <c r="D1691" s="56" t="s">
        <v>2483</v>
      </c>
      <c r="E1691" s="71">
        <v>208208</v>
      </c>
      <c r="F1691" s="21"/>
      <c r="G1691" s="25">
        <f t="shared" si="52"/>
        <v>0</v>
      </c>
      <c r="H1691" s="26"/>
      <c r="I1691" s="26"/>
      <c r="J1691" s="26"/>
      <c r="K1691" s="26">
        <f t="shared" si="53"/>
        <v>0</v>
      </c>
    </row>
    <row r="1692" spans="1:11" hidden="1">
      <c r="A1692" s="20">
        <v>5023</v>
      </c>
      <c r="B1692" s="36" t="s">
        <v>24</v>
      </c>
      <c r="C1692" s="23" t="s">
        <v>2484</v>
      </c>
      <c r="D1692" s="48"/>
      <c r="E1692" s="71"/>
      <c r="F1692" s="21"/>
      <c r="G1692" s="25">
        <f t="shared" si="52"/>
        <v>0</v>
      </c>
      <c r="H1692" s="26"/>
      <c r="I1692" s="26"/>
      <c r="J1692" s="26"/>
      <c r="K1692" s="26">
        <f t="shared" si="53"/>
        <v>0</v>
      </c>
    </row>
    <row r="1693" spans="1:11" ht="48" hidden="1">
      <c r="A1693" s="20">
        <v>5024</v>
      </c>
      <c r="B1693" s="36" t="s">
        <v>24</v>
      </c>
      <c r="C1693" s="57" t="s">
        <v>2485</v>
      </c>
      <c r="D1693" s="56" t="s">
        <v>2486</v>
      </c>
      <c r="E1693" s="71">
        <v>41536</v>
      </c>
      <c r="F1693" s="21"/>
      <c r="G1693" s="25">
        <f t="shared" si="52"/>
        <v>0</v>
      </c>
      <c r="H1693" s="26"/>
      <c r="I1693" s="26"/>
      <c r="J1693" s="26"/>
      <c r="K1693" s="26">
        <f t="shared" si="53"/>
        <v>0</v>
      </c>
    </row>
    <row r="1694" spans="1:11" ht="48" hidden="1">
      <c r="A1694" s="20">
        <v>5025</v>
      </c>
      <c r="B1694" s="36" t="s">
        <v>24</v>
      </c>
      <c r="C1694" s="57" t="s">
        <v>2487</v>
      </c>
      <c r="D1694" s="56" t="s">
        <v>2488</v>
      </c>
      <c r="E1694" s="71">
        <v>109120</v>
      </c>
      <c r="F1694" s="21"/>
      <c r="G1694" s="25">
        <f t="shared" si="52"/>
        <v>0</v>
      </c>
      <c r="H1694" s="26"/>
      <c r="I1694" s="26"/>
      <c r="J1694" s="26"/>
      <c r="K1694" s="26">
        <f t="shared" si="53"/>
        <v>0</v>
      </c>
    </row>
    <row r="1695" spans="1:11" ht="48" hidden="1">
      <c r="A1695" s="20">
        <v>5026</v>
      </c>
      <c r="B1695" s="36" t="s">
        <v>24</v>
      </c>
      <c r="C1695" s="57" t="s">
        <v>2487</v>
      </c>
      <c r="D1695" s="56" t="s">
        <v>2489</v>
      </c>
      <c r="E1695" s="71">
        <v>191928</v>
      </c>
      <c r="F1695" s="21"/>
      <c r="G1695" s="25">
        <f t="shared" si="52"/>
        <v>0</v>
      </c>
      <c r="H1695" s="26"/>
      <c r="I1695" s="26"/>
      <c r="J1695" s="26"/>
      <c r="K1695" s="26">
        <f t="shared" si="53"/>
        <v>0</v>
      </c>
    </row>
    <row r="1696" spans="1:11" ht="48" hidden="1">
      <c r="A1696" s="20">
        <v>5027</v>
      </c>
      <c r="B1696" s="36" t="s">
        <v>24</v>
      </c>
      <c r="C1696" s="57" t="s">
        <v>2490</v>
      </c>
      <c r="D1696" s="56" t="s">
        <v>2491</v>
      </c>
      <c r="E1696" s="71">
        <v>30448</v>
      </c>
      <c r="F1696" s="21"/>
      <c r="G1696" s="25">
        <f t="shared" si="52"/>
        <v>0</v>
      </c>
      <c r="H1696" s="26"/>
      <c r="I1696" s="26"/>
      <c r="J1696" s="26"/>
      <c r="K1696" s="26">
        <f t="shared" si="53"/>
        <v>0</v>
      </c>
    </row>
    <row r="1697" spans="1:11" ht="48" hidden="1">
      <c r="A1697" s="20">
        <v>5028</v>
      </c>
      <c r="B1697" s="36" t="s">
        <v>24</v>
      </c>
      <c r="C1697" s="57" t="s">
        <v>2490</v>
      </c>
      <c r="D1697" s="56" t="s">
        <v>2492</v>
      </c>
      <c r="E1697" s="71">
        <v>123288</v>
      </c>
      <c r="F1697" s="21"/>
      <c r="G1697" s="25">
        <f t="shared" si="52"/>
        <v>0</v>
      </c>
      <c r="H1697" s="26"/>
      <c r="I1697" s="26"/>
      <c r="J1697" s="26"/>
      <c r="K1697" s="26">
        <f t="shared" si="53"/>
        <v>0</v>
      </c>
    </row>
    <row r="1698" spans="1:11" ht="48" hidden="1">
      <c r="A1698" s="20">
        <v>5029</v>
      </c>
      <c r="B1698" s="36" t="s">
        <v>24</v>
      </c>
      <c r="C1698" s="57" t="s">
        <v>2490</v>
      </c>
      <c r="D1698" s="56" t="s">
        <v>2493</v>
      </c>
      <c r="E1698" s="71">
        <v>204160</v>
      </c>
      <c r="F1698" s="21"/>
      <c r="G1698" s="25">
        <f t="shared" si="52"/>
        <v>0</v>
      </c>
      <c r="H1698" s="26"/>
      <c r="I1698" s="26"/>
      <c r="J1698" s="26"/>
      <c r="K1698" s="26">
        <f t="shared" si="53"/>
        <v>0</v>
      </c>
    </row>
    <row r="1699" spans="1:11" ht="36" hidden="1">
      <c r="A1699" s="20">
        <v>5030</v>
      </c>
      <c r="B1699" s="36" t="s">
        <v>24</v>
      </c>
      <c r="C1699" s="57" t="s">
        <v>2494</v>
      </c>
      <c r="D1699" s="56" t="s">
        <v>2495</v>
      </c>
      <c r="E1699" s="71">
        <v>34672</v>
      </c>
      <c r="F1699" s="21"/>
      <c r="G1699" s="25">
        <f t="shared" si="52"/>
        <v>0</v>
      </c>
      <c r="H1699" s="26"/>
      <c r="I1699" s="26"/>
      <c r="J1699" s="26"/>
      <c r="K1699" s="26">
        <f t="shared" si="53"/>
        <v>0</v>
      </c>
    </row>
    <row r="1700" spans="1:11" ht="36" hidden="1">
      <c r="A1700" s="20">
        <v>5031</v>
      </c>
      <c r="B1700" s="36" t="s">
        <v>24</v>
      </c>
      <c r="C1700" s="57" t="s">
        <v>2494</v>
      </c>
      <c r="D1700" s="56" t="s">
        <v>2496</v>
      </c>
      <c r="E1700" s="71">
        <v>101024</v>
      </c>
      <c r="F1700" s="21"/>
      <c r="G1700" s="25">
        <f t="shared" si="52"/>
        <v>0</v>
      </c>
      <c r="H1700" s="26"/>
      <c r="I1700" s="26"/>
      <c r="J1700" s="26"/>
      <c r="K1700" s="26">
        <f t="shared" si="53"/>
        <v>0</v>
      </c>
    </row>
    <row r="1701" spans="1:11" ht="36" hidden="1">
      <c r="A1701" s="20">
        <v>5032</v>
      </c>
      <c r="B1701" s="36" t="s">
        <v>24</v>
      </c>
      <c r="C1701" s="57" t="s">
        <v>2497</v>
      </c>
      <c r="D1701" s="56" t="s">
        <v>2498</v>
      </c>
      <c r="E1701" s="71">
        <v>32560</v>
      </c>
      <c r="F1701" s="21"/>
      <c r="G1701" s="25">
        <f t="shared" si="52"/>
        <v>0</v>
      </c>
      <c r="H1701" s="26"/>
      <c r="I1701" s="26"/>
      <c r="J1701" s="26"/>
      <c r="K1701" s="26">
        <f t="shared" si="53"/>
        <v>0</v>
      </c>
    </row>
    <row r="1702" spans="1:11" ht="36" hidden="1">
      <c r="A1702" s="20">
        <v>5033</v>
      </c>
      <c r="B1702" s="36" t="s">
        <v>24</v>
      </c>
      <c r="C1702" s="57" t="s">
        <v>2497</v>
      </c>
      <c r="D1702" s="56" t="s">
        <v>2499</v>
      </c>
      <c r="E1702" s="71">
        <v>101024</v>
      </c>
      <c r="F1702" s="21"/>
      <c r="G1702" s="25">
        <f t="shared" si="52"/>
        <v>0</v>
      </c>
      <c r="H1702" s="26"/>
      <c r="I1702" s="26"/>
      <c r="J1702" s="26"/>
      <c r="K1702" s="26">
        <f t="shared" si="53"/>
        <v>0</v>
      </c>
    </row>
    <row r="1703" spans="1:11" ht="36" hidden="1">
      <c r="A1703" s="20">
        <v>5034</v>
      </c>
      <c r="B1703" s="36" t="s">
        <v>24</v>
      </c>
      <c r="C1703" s="57" t="s">
        <v>2497</v>
      </c>
      <c r="D1703" s="56" t="s">
        <v>2500</v>
      </c>
      <c r="E1703" s="71">
        <v>202136</v>
      </c>
      <c r="F1703" s="21"/>
      <c r="G1703" s="25">
        <f t="shared" si="52"/>
        <v>0</v>
      </c>
      <c r="H1703" s="26"/>
      <c r="I1703" s="26"/>
      <c r="J1703" s="26"/>
      <c r="K1703" s="26">
        <f t="shared" si="53"/>
        <v>0</v>
      </c>
    </row>
    <row r="1704" spans="1:11" ht="36" hidden="1">
      <c r="A1704" s="20">
        <v>5035</v>
      </c>
      <c r="B1704" s="36" t="s">
        <v>24</v>
      </c>
      <c r="C1704" s="57" t="s">
        <v>2497</v>
      </c>
      <c r="D1704" s="56" t="s">
        <v>2501</v>
      </c>
      <c r="E1704" s="71">
        <v>381920</v>
      </c>
      <c r="F1704" s="21"/>
      <c r="G1704" s="25">
        <f t="shared" si="52"/>
        <v>0</v>
      </c>
      <c r="H1704" s="26"/>
      <c r="I1704" s="26"/>
      <c r="J1704" s="26"/>
      <c r="K1704" s="26">
        <f t="shared" si="53"/>
        <v>0</v>
      </c>
    </row>
    <row r="1705" spans="1:11" ht="48" hidden="1">
      <c r="A1705" s="20">
        <v>5036</v>
      </c>
      <c r="B1705" s="36" t="s">
        <v>24</v>
      </c>
      <c r="C1705" s="57" t="s">
        <v>2502</v>
      </c>
      <c r="D1705" s="56" t="s">
        <v>2503</v>
      </c>
      <c r="E1705" s="71">
        <v>39160</v>
      </c>
      <c r="F1705" s="21"/>
      <c r="G1705" s="25">
        <f t="shared" si="52"/>
        <v>0</v>
      </c>
      <c r="H1705" s="26"/>
      <c r="I1705" s="26"/>
      <c r="J1705" s="26"/>
      <c r="K1705" s="26">
        <f t="shared" si="53"/>
        <v>0</v>
      </c>
    </row>
    <row r="1706" spans="1:11" ht="48" hidden="1">
      <c r="A1706" s="20">
        <v>5037</v>
      </c>
      <c r="B1706" s="36" t="s">
        <v>24</v>
      </c>
      <c r="C1706" s="57" t="s">
        <v>2502</v>
      </c>
      <c r="D1706" s="56" t="s">
        <v>2504</v>
      </c>
      <c r="E1706" s="71">
        <v>103136</v>
      </c>
      <c r="F1706" s="21"/>
      <c r="G1706" s="25">
        <f t="shared" si="52"/>
        <v>0</v>
      </c>
      <c r="H1706" s="26"/>
      <c r="I1706" s="26"/>
      <c r="J1706" s="26"/>
      <c r="K1706" s="26">
        <f t="shared" si="53"/>
        <v>0</v>
      </c>
    </row>
    <row r="1707" spans="1:11" ht="48" hidden="1">
      <c r="A1707" s="20">
        <v>5038</v>
      </c>
      <c r="B1707" s="36" t="s">
        <v>24</v>
      </c>
      <c r="C1707" s="57" t="s">
        <v>2502</v>
      </c>
      <c r="D1707" s="56" t="s">
        <v>2505</v>
      </c>
      <c r="E1707" s="71">
        <v>232408</v>
      </c>
      <c r="F1707" s="21"/>
      <c r="G1707" s="25">
        <f t="shared" si="52"/>
        <v>0</v>
      </c>
      <c r="H1707" s="26"/>
      <c r="I1707" s="26"/>
      <c r="J1707" s="26"/>
      <c r="K1707" s="26">
        <f t="shared" si="53"/>
        <v>0</v>
      </c>
    </row>
    <row r="1708" spans="1:11" ht="60" hidden="1">
      <c r="A1708" s="20">
        <v>5039</v>
      </c>
      <c r="B1708" s="36" t="s">
        <v>24</v>
      </c>
      <c r="C1708" s="57" t="s">
        <v>2506</v>
      </c>
      <c r="D1708" s="56" t="s">
        <v>2507</v>
      </c>
      <c r="E1708" s="71">
        <v>88968</v>
      </c>
      <c r="F1708" s="21"/>
      <c r="G1708" s="25">
        <f t="shared" si="52"/>
        <v>0</v>
      </c>
      <c r="H1708" s="26"/>
      <c r="I1708" s="26"/>
      <c r="J1708" s="26"/>
      <c r="K1708" s="26">
        <f t="shared" si="53"/>
        <v>0</v>
      </c>
    </row>
    <row r="1709" spans="1:11" ht="36" hidden="1">
      <c r="A1709" s="20">
        <v>5040</v>
      </c>
      <c r="B1709" s="36" t="s">
        <v>24</v>
      </c>
      <c r="C1709" s="57" t="s">
        <v>2508</v>
      </c>
      <c r="D1709" s="56" t="s">
        <v>2496</v>
      </c>
      <c r="E1709" s="71">
        <v>111232</v>
      </c>
      <c r="F1709" s="21"/>
      <c r="G1709" s="25">
        <f t="shared" si="52"/>
        <v>0</v>
      </c>
      <c r="H1709" s="26"/>
      <c r="I1709" s="26"/>
      <c r="J1709" s="26"/>
      <c r="K1709" s="26">
        <f t="shared" si="53"/>
        <v>0</v>
      </c>
    </row>
    <row r="1710" spans="1:11" ht="36" hidden="1">
      <c r="A1710" s="20">
        <v>5041</v>
      </c>
      <c r="B1710" s="36" t="s">
        <v>24</v>
      </c>
      <c r="C1710" s="57" t="s">
        <v>2508</v>
      </c>
      <c r="D1710" s="56" t="s">
        <v>2509</v>
      </c>
      <c r="E1710" s="71">
        <v>85800</v>
      </c>
      <c r="F1710" s="21"/>
      <c r="G1710" s="25">
        <f t="shared" si="52"/>
        <v>0</v>
      </c>
      <c r="H1710" s="26"/>
      <c r="I1710" s="26"/>
      <c r="J1710" s="26"/>
      <c r="K1710" s="26">
        <f t="shared" si="53"/>
        <v>0</v>
      </c>
    </row>
    <row r="1711" spans="1:11" ht="48" hidden="1">
      <c r="A1711" s="20">
        <v>5042</v>
      </c>
      <c r="B1711" s="36" t="s">
        <v>24</v>
      </c>
      <c r="C1711" s="57" t="s">
        <v>2510</v>
      </c>
      <c r="D1711" s="56" t="s">
        <v>2511</v>
      </c>
      <c r="E1711" s="71">
        <v>81752</v>
      </c>
      <c r="F1711" s="21"/>
      <c r="G1711" s="25">
        <f t="shared" si="52"/>
        <v>0</v>
      </c>
      <c r="H1711" s="26"/>
      <c r="I1711" s="26"/>
      <c r="J1711" s="26"/>
      <c r="K1711" s="26">
        <f t="shared" si="53"/>
        <v>0</v>
      </c>
    </row>
    <row r="1712" spans="1:11" ht="48" hidden="1">
      <c r="A1712" s="20">
        <v>5043</v>
      </c>
      <c r="B1712" s="36" t="s">
        <v>24</v>
      </c>
      <c r="C1712" s="57" t="s">
        <v>2510</v>
      </c>
      <c r="D1712" s="56" t="s">
        <v>2512</v>
      </c>
      <c r="E1712" s="71">
        <v>173712</v>
      </c>
      <c r="F1712" s="21"/>
      <c r="G1712" s="25">
        <f t="shared" si="52"/>
        <v>0</v>
      </c>
      <c r="H1712" s="26"/>
      <c r="I1712" s="26"/>
      <c r="J1712" s="26"/>
      <c r="K1712" s="26">
        <f t="shared" si="53"/>
        <v>0</v>
      </c>
    </row>
    <row r="1713" spans="1:11" ht="48" hidden="1">
      <c r="A1713" s="20">
        <v>5044</v>
      </c>
      <c r="B1713" s="36" t="s">
        <v>24</v>
      </c>
      <c r="C1713" s="57" t="s">
        <v>2513</v>
      </c>
      <c r="D1713" s="56" t="s">
        <v>2514</v>
      </c>
      <c r="E1713" s="71">
        <v>297000</v>
      </c>
      <c r="F1713" s="21"/>
      <c r="G1713" s="25">
        <f t="shared" si="52"/>
        <v>0</v>
      </c>
      <c r="H1713" s="26"/>
      <c r="I1713" s="26"/>
      <c r="J1713" s="26"/>
      <c r="K1713" s="26">
        <f t="shared" si="53"/>
        <v>0</v>
      </c>
    </row>
    <row r="1714" spans="1:11" ht="48" hidden="1">
      <c r="A1714" s="20">
        <v>5045</v>
      </c>
      <c r="B1714" s="36" t="s">
        <v>24</v>
      </c>
      <c r="C1714" s="57" t="s">
        <v>2515</v>
      </c>
      <c r="D1714" s="56" t="s">
        <v>2516</v>
      </c>
      <c r="E1714" s="71">
        <v>191928</v>
      </c>
      <c r="F1714" s="21"/>
      <c r="G1714" s="25">
        <f t="shared" si="52"/>
        <v>0</v>
      </c>
      <c r="H1714" s="26"/>
      <c r="I1714" s="26"/>
      <c r="J1714" s="26"/>
      <c r="K1714" s="26">
        <f t="shared" si="53"/>
        <v>0</v>
      </c>
    </row>
    <row r="1715" spans="1:11" ht="48" hidden="1">
      <c r="A1715" s="20">
        <v>5046</v>
      </c>
      <c r="B1715" s="36" t="s">
        <v>24</v>
      </c>
      <c r="C1715" s="57" t="s">
        <v>2515</v>
      </c>
      <c r="D1715" s="56" t="s">
        <v>2517</v>
      </c>
      <c r="E1715" s="71">
        <v>178640</v>
      </c>
      <c r="F1715" s="21"/>
      <c r="G1715" s="25">
        <f t="shared" si="52"/>
        <v>0</v>
      </c>
      <c r="H1715" s="26"/>
      <c r="I1715" s="26"/>
      <c r="J1715" s="26"/>
      <c r="K1715" s="26">
        <f t="shared" si="53"/>
        <v>0</v>
      </c>
    </row>
    <row r="1716" spans="1:11" ht="48" hidden="1">
      <c r="A1716" s="20">
        <v>5047</v>
      </c>
      <c r="B1716" s="36" t="s">
        <v>24</v>
      </c>
      <c r="C1716" s="57" t="s">
        <v>2518</v>
      </c>
      <c r="D1716" s="56" t="s">
        <v>2519</v>
      </c>
      <c r="E1716" s="71">
        <v>30272</v>
      </c>
      <c r="F1716" s="21"/>
      <c r="G1716" s="25">
        <f t="shared" si="52"/>
        <v>0</v>
      </c>
      <c r="H1716" s="26"/>
      <c r="I1716" s="26"/>
      <c r="J1716" s="26"/>
      <c r="K1716" s="26">
        <f t="shared" si="53"/>
        <v>0</v>
      </c>
    </row>
    <row r="1717" spans="1:11" ht="48" hidden="1">
      <c r="A1717" s="20">
        <v>5048</v>
      </c>
      <c r="B1717" s="36" t="s">
        <v>24</v>
      </c>
      <c r="C1717" s="57" t="s">
        <v>2520</v>
      </c>
      <c r="D1717" s="56" t="s">
        <v>2521</v>
      </c>
      <c r="E1717" s="71">
        <v>101260</v>
      </c>
      <c r="F1717" s="21"/>
      <c r="G1717" s="25">
        <f t="shared" si="52"/>
        <v>0</v>
      </c>
      <c r="H1717" s="26"/>
      <c r="I1717" s="26"/>
      <c r="J1717" s="26"/>
      <c r="K1717" s="26">
        <f t="shared" si="53"/>
        <v>0</v>
      </c>
    </row>
    <row r="1718" spans="1:11" hidden="1">
      <c r="A1718" s="20">
        <v>5049</v>
      </c>
      <c r="B1718" s="36" t="s">
        <v>24</v>
      </c>
      <c r="C1718" s="23" t="s">
        <v>2522</v>
      </c>
      <c r="D1718" s="48"/>
      <c r="E1718" s="71"/>
      <c r="F1718" s="21"/>
      <c r="G1718" s="25">
        <f t="shared" si="52"/>
        <v>0</v>
      </c>
      <c r="H1718" s="26"/>
      <c r="I1718" s="26"/>
      <c r="J1718" s="26"/>
      <c r="K1718" s="26">
        <f t="shared" si="53"/>
        <v>0</v>
      </c>
    </row>
    <row r="1719" spans="1:11" ht="48" hidden="1">
      <c r="A1719" s="20">
        <v>5050</v>
      </c>
      <c r="B1719" s="36" t="s">
        <v>24</v>
      </c>
      <c r="C1719" s="57" t="s">
        <v>2523</v>
      </c>
      <c r="D1719" s="56" t="s">
        <v>2488</v>
      </c>
      <c r="E1719" s="71">
        <v>194040</v>
      </c>
      <c r="F1719" s="21"/>
      <c r="G1719" s="25">
        <f t="shared" si="52"/>
        <v>0</v>
      </c>
      <c r="H1719" s="26"/>
      <c r="I1719" s="26"/>
      <c r="J1719" s="26"/>
      <c r="K1719" s="26">
        <f t="shared" si="53"/>
        <v>0</v>
      </c>
    </row>
    <row r="1720" spans="1:11" ht="48" hidden="1">
      <c r="A1720" s="20">
        <v>5051</v>
      </c>
      <c r="B1720" s="36" t="s">
        <v>24</v>
      </c>
      <c r="C1720" s="57" t="s">
        <v>2523</v>
      </c>
      <c r="D1720" s="56" t="s">
        <v>2524</v>
      </c>
      <c r="E1720" s="71">
        <v>161656</v>
      </c>
      <c r="F1720" s="21"/>
      <c r="G1720" s="25">
        <f t="shared" si="52"/>
        <v>0</v>
      </c>
      <c r="H1720" s="26"/>
      <c r="I1720" s="26"/>
      <c r="J1720" s="26"/>
      <c r="K1720" s="26">
        <f t="shared" si="53"/>
        <v>0</v>
      </c>
    </row>
    <row r="1721" spans="1:11" ht="60" hidden="1">
      <c r="A1721" s="20">
        <v>5052</v>
      </c>
      <c r="B1721" s="36" t="s">
        <v>24</v>
      </c>
      <c r="C1721" s="23" t="s">
        <v>2525</v>
      </c>
      <c r="D1721" s="56" t="s">
        <v>2526</v>
      </c>
      <c r="E1721" s="71">
        <v>303848</v>
      </c>
      <c r="F1721" s="21"/>
      <c r="G1721" s="25">
        <f t="shared" si="52"/>
        <v>0</v>
      </c>
      <c r="H1721" s="26"/>
      <c r="I1721" s="26"/>
      <c r="J1721" s="26"/>
      <c r="K1721" s="26">
        <f t="shared" si="53"/>
        <v>0</v>
      </c>
    </row>
    <row r="1722" spans="1:11" ht="36" hidden="1">
      <c r="A1722" s="20">
        <v>5053</v>
      </c>
      <c r="B1722" s="36" t="s">
        <v>24</v>
      </c>
      <c r="C1722" s="57" t="s">
        <v>2527</v>
      </c>
      <c r="D1722" s="56" t="s">
        <v>2528</v>
      </c>
      <c r="E1722" s="71">
        <v>250624</v>
      </c>
      <c r="F1722" s="21"/>
      <c r="G1722" s="25">
        <f t="shared" si="52"/>
        <v>0</v>
      </c>
      <c r="H1722" s="26"/>
      <c r="I1722" s="26"/>
      <c r="J1722" s="26"/>
      <c r="K1722" s="26">
        <f t="shared" si="53"/>
        <v>0</v>
      </c>
    </row>
    <row r="1723" spans="1:11" ht="48" hidden="1">
      <c r="A1723" s="20">
        <v>5054</v>
      </c>
      <c r="B1723" s="36" t="s">
        <v>24</v>
      </c>
      <c r="C1723" s="57" t="s">
        <v>2529</v>
      </c>
      <c r="D1723" s="56" t="s">
        <v>2530</v>
      </c>
      <c r="E1723" s="71">
        <v>248512</v>
      </c>
      <c r="F1723" s="21"/>
      <c r="G1723" s="25">
        <f t="shared" si="52"/>
        <v>0</v>
      </c>
      <c r="H1723" s="26"/>
      <c r="I1723" s="26"/>
      <c r="J1723" s="26"/>
      <c r="K1723" s="26">
        <f t="shared" si="53"/>
        <v>0</v>
      </c>
    </row>
    <row r="1724" spans="1:11" ht="36" hidden="1">
      <c r="A1724" s="20">
        <v>5055</v>
      </c>
      <c r="B1724" s="36" t="s">
        <v>24</v>
      </c>
      <c r="C1724" s="57" t="s">
        <v>2531</v>
      </c>
      <c r="D1724" s="56" t="s">
        <v>2532</v>
      </c>
      <c r="E1724" s="71">
        <v>730419</v>
      </c>
      <c r="F1724" s="21"/>
      <c r="G1724" s="25">
        <f t="shared" si="52"/>
        <v>0</v>
      </c>
      <c r="H1724" s="26"/>
      <c r="I1724" s="26"/>
      <c r="J1724" s="26"/>
      <c r="K1724" s="26">
        <f t="shared" si="53"/>
        <v>0</v>
      </c>
    </row>
    <row r="1725" spans="1:11" ht="60" hidden="1">
      <c r="A1725" s="20">
        <v>5056</v>
      </c>
      <c r="B1725" s="36" t="s">
        <v>24</v>
      </c>
      <c r="C1725" s="57" t="s">
        <v>2533</v>
      </c>
      <c r="D1725" s="48"/>
      <c r="E1725" s="71">
        <v>659185</v>
      </c>
      <c r="F1725" s="21"/>
      <c r="G1725" s="25">
        <f t="shared" si="52"/>
        <v>0</v>
      </c>
      <c r="H1725" s="26"/>
      <c r="I1725" s="26"/>
      <c r="J1725" s="26"/>
      <c r="K1725" s="26">
        <f t="shared" si="53"/>
        <v>0</v>
      </c>
    </row>
    <row r="1726" spans="1:11" hidden="1">
      <c r="A1726" s="20">
        <v>5057</v>
      </c>
      <c r="B1726" s="36" t="s">
        <v>24</v>
      </c>
      <c r="C1726" s="23" t="s">
        <v>2534</v>
      </c>
      <c r="D1726" s="48"/>
      <c r="E1726" s="71"/>
      <c r="F1726" s="21"/>
      <c r="G1726" s="25">
        <f t="shared" si="52"/>
        <v>0</v>
      </c>
      <c r="H1726" s="26"/>
      <c r="I1726" s="26"/>
      <c r="J1726" s="26"/>
      <c r="K1726" s="26">
        <f t="shared" si="53"/>
        <v>0</v>
      </c>
    </row>
    <row r="1727" spans="1:11" ht="24" hidden="1">
      <c r="A1727" s="20">
        <v>5058</v>
      </c>
      <c r="B1727" s="36" t="s">
        <v>24</v>
      </c>
      <c r="C1727" s="57" t="s">
        <v>2535</v>
      </c>
      <c r="D1727" s="56" t="s">
        <v>2488</v>
      </c>
      <c r="E1727" s="71">
        <v>343640</v>
      </c>
      <c r="F1727" s="21"/>
      <c r="G1727" s="25">
        <f t="shared" si="52"/>
        <v>0</v>
      </c>
      <c r="H1727" s="26"/>
      <c r="I1727" s="26"/>
      <c r="J1727" s="26"/>
      <c r="K1727" s="26">
        <f t="shared" si="53"/>
        <v>0</v>
      </c>
    </row>
    <row r="1728" spans="1:11" ht="24" hidden="1">
      <c r="A1728" s="20">
        <v>5059</v>
      </c>
      <c r="B1728" s="36" t="s">
        <v>24</v>
      </c>
      <c r="C1728" s="57" t="s">
        <v>2535</v>
      </c>
      <c r="D1728" s="56" t="s">
        <v>2519</v>
      </c>
      <c r="E1728" s="71">
        <v>177936</v>
      </c>
      <c r="F1728" s="21"/>
      <c r="G1728" s="25">
        <f t="shared" si="52"/>
        <v>0</v>
      </c>
      <c r="H1728" s="26"/>
      <c r="I1728" s="26"/>
      <c r="J1728" s="26"/>
      <c r="K1728" s="26">
        <f t="shared" si="53"/>
        <v>0</v>
      </c>
    </row>
    <row r="1729" spans="1:11" ht="60" hidden="1">
      <c r="A1729" s="20">
        <v>5060</v>
      </c>
      <c r="B1729" s="36" t="s">
        <v>24</v>
      </c>
      <c r="C1729" s="57" t="s">
        <v>2536</v>
      </c>
      <c r="D1729" s="56" t="s">
        <v>2537</v>
      </c>
      <c r="E1729" s="71">
        <v>83864</v>
      </c>
      <c r="F1729" s="21"/>
      <c r="G1729" s="25">
        <f t="shared" si="52"/>
        <v>0</v>
      </c>
      <c r="H1729" s="26"/>
      <c r="I1729" s="26"/>
      <c r="J1729" s="26"/>
      <c r="K1729" s="26">
        <f t="shared" si="53"/>
        <v>0</v>
      </c>
    </row>
    <row r="1730" spans="1:11" ht="60" hidden="1">
      <c r="A1730" s="20">
        <v>5061</v>
      </c>
      <c r="B1730" s="36" t="s">
        <v>24</v>
      </c>
      <c r="C1730" s="57" t="s">
        <v>2536</v>
      </c>
      <c r="D1730" s="56" t="s">
        <v>2538</v>
      </c>
      <c r="E1730" s="71">
        <v>157608</v>
      </c>
      <c r="F1730" s="21"/>
      <c r="G1730" s="25">
        <f t="shared" si="52"/>
        <v>0</v>
      </c>
      <c r="H1730" s="26"/>
      <c r="I1730" s="26"/>
      <c r="J1730" s="26"/>
      <c r="K1730" s="26">
        <f t="shared" si="53"/>
        <v>0</v>
      </c>
    </row>
    <row r="1731" spans="1:11" ht="48" hidden="1">
      <c r="A1731" s="20">
        <v>5062</v>
      </c>
      <c r="B1731" s="36" t="s">
        <v>24</v>
      </c>
      <c r="C1731" s="57" t="s">
        <v>2539</v>
      </c>
      <c r="D1731" s="56" t="s">
        <v>2500</v>
      </c>
      <c r="E1731" s="71">
        <v>129448</v>
      </c>
      <c r="F1731" s="21"/>
      <c r="G1731" s="25">
        <f t="shared" si="52"/>
        <v>0</v>
      </c>
      <c r="H1731" s="26"/>
      <c r="I1731" s="26"/>
      <c r="J1731" s="26"/>
      <c r="K1731" s="26">
        <f t="shared" si="53"/>
        <v>0</v>
      </c>
    </row>
    <row r="1732" spans="1:11" ht="48" hidden="1">
      <c r="A1732" s="20">
        <v>5063</v>
      </c>
      <c r="B1732" s="36" t="s">
        <v>24</v>
      </c>
      <c r="C1732" s="57" t="s">
        <v>2539</v>
      </c>
      <c r="D1732" s="56" t="s">
        <v>2540</v>
      </c>
      <c r="E1732" s="71">
        <v>70752</v>
      </c>
      <c r="F1732" s="21"/>
      <c r="G1732" s="25">
        <f t="shared" si="52"/>
        <v>0</v>
      </c>
      <c r="H1732" s="26"/>
      <c r="I1732" s="26"/>
      <c r="J1732" s="26"/>
      <c r="K1732" s="26">
        <f t="shared" si="53"/>
        <v>0</v>
      </c>
    </row>
    <row r="1733" spans="1:11" ht="36" hidden="1">
      <c r="A1733" s="20">
        <v>5064</v>
      </c>
      <c r="B1733" s="36" t="s">
        <v>24</v>
      </c>
      <c r="C1733" s="57" t="s">
        <v>2541</v>
      </c>
      <c r="D1733" s="56" t="s">
        <v>2492</v>
      </c>
      <c r="E1733" s="71">
        <v>96008</v>
      </c>
      <c r="F1733" s="21"/>
      <c r="G1733" s="25">
        <f t="shared" si="52"/>
        <v>0</v>
      </c>
      <c r="H1733" s="26"/>
      <c r="I1733" s="26"/>
      <c r="J1733" s="26"/>
      <c r="K1733" s="26">
        <f t="shared" si="53"/>
        <v>0</v>
      </c>
    </row>
    <row r="1734" spans="1:11" ht="60" hidden="1">
      <c r="A1734" s="20">
        <v>5065</v>
      </c>
      <c r="B1734" s="36" t="s">
        <v>24</v>
      </c>
      <c r="C1734" s="57" t="s">
        <v>2542</v>
      </c>
      <c r="D1734" s="56" t="s">
        <v>2543</v>
      </c>
      <c r="E1734" s="71">
        <v>70752</v>
      </c>
      <c r="F1734" s="21"/>
      <c r="G1734" s="25">
        <f t="shared" si="52"/>
        <v>0</v>
      </c>
      <c r="H1734" s="26"/>
      <c r="I1734" s="26"/>
      <c r="J1734" s="26"/>
      <c r="K1734" s="26">
        <f t="shared" si="53"/>
        <v>0</v>
      </c>
    </row>
    <row r="1735" spans="1:11" ht="60" hidden="1">
      <c r="A1735" s="20">
        <v>5066</v>
      </c>
      <c r="B1735" s="36" t="s">
        <v>24</v>
      </c>
      <c r="C1735" s="57" t="s">
        <v>2542</v>
      </c>
      <c r="D1735" s="56" t="s">
        <v>2544</v>
      </c>
      <c r="E1735" s="71">
        <v>187880</v>
      </c>
      <c r="F1735" s="21"/>
      <c r="G1735" s="25">
        <f t="shared" si="52"/>
        <v>0</v>
      </c>
      <c r="H1735" s="26"/>
      <c r="I1735" s="26"/>
      <c r="J1735" s="26"/>
      <c r="K1735" s="26">
        <f t="shared" si="53"/>
        <v>0</v>
      </c>
    </row>
    <row r="1736" spans="1:11" hidden="1">
      <c r="A1736" s="20">
        <v>5067</v>
      </c>
      <c r="B1736" s="36" t="s">
        <v>24</v>
      </c>
      <c r="C1736" s="23" t="s">
        <v>1035</v>
      </c>
      <c r="D1736" s="48"/>
      <c r="E1736" s="71"/>
      <c r="F1736" s="21"/>
      <c r="G1736" s="25">
        <f t="shared" si="52"/>
        <v>0</v>
      </c>
      <c r="H1736" s="26"/>
      <c r="I1736" s="26"/>
      <c r="J1736" s="26"/>
      <c r="K1736" s="26">
        <f t="shared" si="53"/>
        <v>0</v>
      </c>
    </row>
    <row r="1737" spans="1:11" ht="48" hidden="1">
      <c r="A1737" s="20">
        <v>5068</v>
      </c>
      <c r="B1737" s="36" t="s">
        <v>24</v>
      </c>
      <c r="C1737" s="57" t="s">
        <v>2545</v>
      </c>
      <c r="D1737" s="56" t="s">
        <v>2546</v>
      </c>
      <c r="E1737" s="71">
        <v>171776</v>
      </c>
      <c r="F1737" s="21"/>
      <c r="G1737" s="25">
        <f t="shared" si="52"/>
        <v>0</v>
      </c>
      <c r="H1737" s="26"/>
      <c r="I1737" s="26"/>
      <c r="J1737" s="26"/>
      <c r="K1737" s="26">
        <f t="shared" si="53"/>
        <v>0</v>
      </c>
    </row>
    <row r="1738" spans="1:11" ht="48" hidden="1">
      <c r="A1738" s="20">
        <v>5069</v>
      </c>
      <c r="B1738" s="36" t="s">
        <v>24</v>
      </c>
      <c r="C1738" s="57" t="s">
        <v>2547</v>
      </c>
      <c r="D1738" s="56" t="s">
        <v>2546</v>
      </c>
      <c r="E1738" s="71">
        <v>171776</v>
      </c>
      <c r="F1738" s="21"/>
      <c r="G1738" s="25">
        <f t="shared" si="52"/>
        <v>0</v>
      </c>
      <c r="H1738" s="26"/>
      <c r="I1738" s="26"/>
      <c r="J1738" s="26"/>
      <c r="K1738" s="26">
        <f t="shared" si="53"/>
        <v>0</v>
      </c>
    </row>
    <row r="1739" spans="1:11" ht="72" hidden="1">
      <c r="A1739" s="20">
        <v>5070</v>
      </c>
      <c r="B1739" s="36" t="s">
        <v>24</v>
      </c>
      <c r="C1739" s="57" t="s">
        <v>2548</v>
      </c>
      <c r="D1739" s="56" t="s">
        <v>2549</v>
      </c>
      <c r="E1739" s="71">
        <v>76472</v>
      </c>
      <c r="F1739" s="21"/>
      <c r="G1739" s="25">
        <f t="shared" si="52"/>
        <v>0</v>
      </c>
      <c r="H1739" s="26"/>
      <c r="I1739" s="26"/>
      <c r="J1739" s="26"/>
      <c r="K1739" s="26">
        <f t="shared" si="53"/>
        <v>0</v>
      </c>
    </row>
    <row r="1740" spans="1:11" ht="48" hidden="1">
      <c r="A1740" s="20">
        <v>5071</v>
      </c>
      <c r="B1740" s="36" t="s">
        <v>24</v>
      </c>
      <c r="C1740" s="57" t="s">
        <v>2550</v>
      </c>
      <c r="D1740" s="56" t="s">
        <v>2551</v>
      </c>
      <c r="E1740" s="71">
        <v>63624</v>
      </c>
      <c r="F1740" s="21"/>
      <c r="G1740" s="25">
        <f t="shared" si="52"/>
        <v>0</v>
      </c>
      <c r="H1740" s="26"/>
      <c r="I1740" s="26"/>
      <c r="J1740" s="26"/>
      <c r="K1740" s="26">
        <f t="shared" si="53"/>
        <v>0</v>
      </c>
    </row>
    <row r="1741" spans="1:11" ht="48" hidden="1">
      <c r="A1741" s="20">
        <v>5072</v>
      </c>
      <c r="B1741" s="36" t="s">
        <v>24</v>
      </c>
      <c r="C1741" s="57" t="s">
        <v>2552</v>
      </c>
      <c r="D1741" s="56" t="s">
        <v>2551</v>
      </c>
      <c r="E1741" s="71">
        <v>63624</v>
      </c>
      <c r="F1741" s="21"/>
      <c r="G1741" s="25">
        <f t="shared" si="52"/>
        <v>0</v>
      </c>
      <c r="H1741" s="26"/>
      <c r="I1741" s="26"/>
      <c r="J1741" s="26"/>
      <c r="K1741" s="26">
        <f t="shared" si="53"/>
        <v>0</v>
      </c>
    </row>
    <row r="1742" spans="1:11" ht="48" hidden="1">
      <c r="A1742" s="20">
        <v>5073</v>
      </c>
      <c r="B1742" s="36" t="s">
        <v>24</v>
      </c>
      <c r="C1742" s="57" t="s">
        <v>2553</v>
      </c>
      <c r="D1742" s="56" t="s">
        <v>2554</v>
      </c>
      <c r="E1742" s="71">
        <v>137896</v>
      </c>
      <c r="F1742" s="21"/>
      <c r="G1742" s="25">
        <f t="shared" si="52"/>
        <v>0</v>
      </c>
      <c r="H1742" s="26"/>
      <c r="I1742" s="26"/>
      <c r="J1742" s="26"/>
      <c r="K1742" s="26">
        <f t="shared" si="53"/>
        <v>0</v>
      </c>
    </row>
    <row r="1743" spans="1:11" ht="48" hidden="1">
      <c r="A1743" s="20">
        <v>5074</v>
      </c>
      <c r="B1743" s="36" t="s">
        <v>24</v>
      </c>
      <c r="C1743" s="57" t="s">
        <v>2555</v>
      </c>
      <c r="D1743" s="56" t="s">
        <v>2554</v>
      </c>
      <c r="E1743" s="71">
        <v>137896</v>
      </c>
      <c r="F1743" s="21"/>
      <c r="G1743" s="25">
        <f t="shared" si="52"/>
        <v>0</v>
      </c>
      <c r="H1743" s="26"/>
      <c r="I1743" s="26"/>
      <c r="J1743" s="26"/>
      <c r="K1743" s="26">
        <f t="shared" si="53"/>
        <v>0</v>
      </c>
    </row>
    <row r="1744" spans="1:11" ht="48" hidden="1">
      <c r="A1744" s="20">
        <v>5075</v>
      </c>
      <c r="B1744" s="36" t="s">
        <v>24</v>
      </c>
      <c r="C1744" s="57" t="s">
        <v>2556</v>
      </c>
      <c r="D1744" s="56" t="s">
        <v>2554</v>
      </c>
      <c r="E1744" s="71">
        <v>137896</v>
      </c>
      <c r="F1744" s="21"/>
      <c r="G1744" s="25">
        <f t="shared" ref="G1744:G1807" si="54">E1744*F1744</f>
        <v>0</v>
      </c>
      <c r="H1744" s="26"/>
      <c r="I1744" s="26"/>
      <c r="J1744" s="26"/>
      <c r="K1744" s="26">
        <f t="shared" ref="K1744:K1807" si="55">E1744*J1744</f>
        <v>0</v>
      </c>
    </row>
    <row r="1745" spans="1:11" ht="48" hidden="1">
      <c r="A1745" s="20">
        <v>5076</v>
      </c>
      <c r="B1745" s="36" t="s">
        <v>24</v>
      </c>
      <c r="C1745" s="57" t="s">
        <v>2557</v>
      </c>
      <c r="D1745" s="56" t="s">
        <v>2558</v>
      </c>
      <c r="E1745" s="71">
        <v>125048</v>
      </c>
      <c r="F1745" s="21"/>
      <c r="G1745" s="25">
        <f t="shared" si="54"/>
        <v>0</v>
      </c>
      <c r="H1745" s="26"/>
      <c r="I1745" s="26"/>
      <c r="J1745" s="26"/>
      <c r="K1745" s="26">
        <f t="shared" si="55"/>
        <v>0</v>
      </c>
    </row>
    <row r="1746" spans="1:11" ht="84" hidden="1">
      <c r="A1746" s="20">
        <v>5077</v>
      </c>
      <c r="B1746" s="36" t="s">
        <v>24</v>
      </c>
      <c r="C1746" s="57" t="s">
        <v>2559</v>
      </c>
      <c r="D1746" s="48"/>
      <c r="E1746" s="71">
        <v>121178</v>
      </c>
      <c r="F1746" s="21"/>
      <c r="G1746" s="25">
        <f t="shared" si="54"/>
        <v>0</v>
      </c>
      <c r="H1746" s="26"/>
      <c r="I1746" s="26"/>
      <c r="J1746" s="26"/>
      <c r="K1746" s="26">
        <f t="shared" si="55"/>
        <v>0</v>
      </c>
    </row>
    <row r="1747" spans="1:11" ht="84" hidden="1">
      <c r="A1747" s="20">
        <v>5078</v>
      </c>
      <c r="B1747" s="36" t="s">
        <v>24</v>
      </c>
      <c r="C1747" s="57" t="s">
        <v>2560</v>
      </c>
      <c r="D1747" s="48"/>
      <c r="E1747" s="71">
        <v>103704</v>
      </c>
      <c r="F1747" s="21"/>
      <c r="G1747" s="25">
        <f t="shared" si="54"/>
        <v>0</v>
      </c>
      <c r="H1747" s="26"/>
      <c r="I1747" s="26"/>
      <c r="J1747" s="26"/>
      <c r="K1747" s="26">
        <f t="shared" si="55"/>
        <v>0</v>
      </c>
    </row>
    <row r="1748" spans="1:11" ht="84" hidden="1">
      <c r="A1748" s="20">
        <v>5079</v>
      </c>
      <c r="B1748" s="36" t="s">
        <v>24</v>
      </c>
      <c r="C1748" s="57" t="s">
        <v>2561</v>
      </c>
      <c r="D1748" s="56" t="s">
        <v>2562</v>
      </c>
      <c r="E1748" s="71">
        <v>136401</v>
      </c>
      <c r="F1748" s="21"/>
      <c r="G1748" s="25">
        <f t="shared" si="54"/>
        <v>0</v>
      </c>
      <c r="H1748" s="26"/>
      <c r="I1748" s="26"/>
      <c r="J1748" s="26"/>
      <c r="K1748" s="26">
        <f t="shared" si="55"/>
        <v>0</v>
      </c>
    </row>
    <row r="1749" spans="1:11" ht="84" hidden="1">
      <c r="A1749" s="20">
        <v>5080</v>
      </c>
      <c r="B1749" s="36" t="s">
        <v>24</v>
      </c>
      <c r="C1749" s="57" t="s">
        <v>2563</v>
      </c>
      <c r="D1749" s="56" t="s">
        <v>2562</v>
      </c>
      <c r="E1749" s="71">
        <v>136401</v>
      </c>
      <c r="F1749" s="21"/>
      <c r="G1749" s="25">
        <f t="shared" si="54"/>
        <v>0</v>
      </c>
      <c r="H1749" s="26"/>
      <c r="I1749" s="26"/>
      <c r="J1749" s="26"/>
      <c r="K1749" s="26">
        <f t="shared" si="55"/>
        <v>0</v>
      </c>
    </row>
    <row r="1750" spans="1:11" ht="72" hidden="1">
      <c r="A1750" s="20">
        <v>5081</v>
      </c>
      <c r="B1750" s="36" t="s">
        <v>24</v>
      </c>
      <c r="C1750" s="23" t="s">
        <v>2564</v>
      </c>
      <c r="D1750" s="56" t="s">
        <v>2565</v>
      </c>
      <c r="E1750" s="71">
        <v>98250</v>
      </c>
      <c r="F1750" s="21"/>
      <c r="G1750" s="25">
        <f t="shared" si="54"/>
        <v>0</v>
      </c>
      <c r="H1750" s="26"/>
      <c r="I1750" s="26"/>
      <c r="J1750" s="26"/>
      <c r="K1750" s="26">
        <f t="shared" si="55"/>
        <v>0</v>
      </c>
    </row>
    <row r="1751" spans="1:11" ht="72" hidden="1">
      <c r="A1751" s="20">
        <v>5082</v>
      </c>
      <c r="B1751" s="36" t="s">
        <v>24</v>
      </c>
      <c r="C1751" s="23" t="s">
        <v>2566</v>
      </c>
      <c r="D1751" s="56" t="s">
        <v>2565</v>
      </c>
      <c r="E1751" s="71">
        <v>98250</v>
      </c>
      <c r="F1751" s="21"/>
      <c r="G1751" s="25">
        <f t="shared" si="54"/>
        <v>0</v>
      </c>
      <c r="H1751" s="26"/>
      <c r="I1751" s="26"/>
      <c r="J1751" s="26"/>
      <c r="K1751" s="26">
        <f t="shared" si="55"/>
        <v>0</v>
      </c>
    </row>
    <row r="1752" spans="1:11" hidden="1">
      <c r="A1752" s="20">
        <v>5083</v>
      </c>
      <c r="B1752" s="36" t="s">
        <v>24</v>
      </c>
      <c r="C1752" s="23" t="s">
        <v>2567</v>
      </c>
      <c r="D1752" s="48"/>
      <c r="E1752" s="71"/>
      <c r="F1752" s="21"/>
      <c r="G1752" s="25">
        <f t="shared" si="54"/>
        <v>0</v>
      </c>
      <c r="H1752" s="26"/>
      <c r="I1752" s="26"/>
      <c r="J1752" s="26"/>
      <c r="K1752" s="26">
        <f t="shared" si="55"/>
        <v>0</v>
      </c>
    </row>
    <row r="1753" spans="1:11" ht="48" hidden="1">
      <c r="A1753" s="20">
        <v>5084</v>
      </c>
      <c r="B1753" s="36" t="s">
        <v>24</v>
      </c>
      <c r="C1753" s="57" t="s">
        <v>2568</v>
      </c>
      <c r="D1753" s="56" t="s">
        <v>2569</v>
      </c>
      <c r="E1753" s="71">
        <v>186507</v>
      </c>
      <c r="F1753" s="21"/>
      <c r="G1753" s="25">
        <f t="shared" si="54"/>
        <v>0</v>
      </c>
      <c r="H1753" s="26"/>
      <c r="I1753" s="26"/>
      <c r="J1753" s="26"/>
      <c r="K1753" s="26">
        <f t="shared" si="55"/>
        <v>0</v>
      </c>
    </row>
    <row r="1754" spans="1:11" ht="60" hidden="1">
      <c r="A1754" s="20">
        <v>5085</v>
      </c>
      <c r="B1754" s="36" t="s">
        <v>24</v>
      </c>
      <c r="C1754" s="57" t="s">
        <v>2570</v>
      </c>
      <c r="D1754" s="56" t="s">
        <v>2571</v>
      </c>
      <c r="E1754" s="71">
        <v>121000</v>
      </c>
      <c r="F1754" s="21"/>
      <c r="G1754" s="25">
        <f t="shared" si="54"/>
        <v>0</v>
      </c>
      <c r="H1754" s="26"/>
      <c r="I1754" s="26"/>
      <c r="J1754" s="26"/>
      <c r="K1754" s="26">
        <f t="shared" si="55"/>
        <v>0</v>
      </c>
    </row>
    <row r="1755" spans="1:11" ht="96" hidden="1">
      <c r="A1755" s="20">
        <v>5086</v>
      </c>
      <c r="B1755" s="36" t="s">
        <v>24</v>
      </c>
      <c r="C1755" s="57" t="s">
        <v>2572</v>
      </c>
      <c r="D1755" s="56" t="s">
        <v>2573</v>
      </c>
      <c r="E1755" s="71">
        <v>163328</v>
      </c>
      <c r="F1755" s="21"/>
      <c r="G1755" s="25">
        <f t="shared" si="54"/>
        <v>0</v>
      </c>
      <c r="H1755" s="26"/>
      <c r="I1755" s="26"/>
      <c r="J1755" s="26"/>
      <c r="K1755" s="26">
        <f t="shared" si="55"/>
        <v>0</v>
      </c>
    </row>
    <row r="1756" spans="1:11" ht="108" hidden="1">
      <c r="A1756" s="20">
        <v>5087</v>
      </c>
      <c r="B1756" s="36" t="s">
        <v>24</v>
      </c>
      <c r="C1756" s="57" t="s">
        <v>2574</v>
      </c>
      <c r="D1756" s="56" t="s">
        <v>2573</v>
      </c>
      <c r="E1756" s="71">
        <v>163328</v>
      </c>
      <c r="F1756" s="21"/>
      <c r="G1756" s="25">
        <f t="shared" si="54"/>
        <v>0</v>
      </c>
      <c r="H1756" s="26"/>
      <c r="I1756" s="26"/>
      <c r="J1756" s="26"/>
      <c r="K1756" s="26">
        <f t="shared" si="55"/>
        <v>0</v>
      </c>
    </row>
    <row r="1757" spans="1:11" ht="36" hidden="1">
      <c r="A1757" s="20">
        <v>5088</v>
      </c>
      <c r="B1757" s="36" t="s">
        <v>24</v>
      </c>
      <c r="C1757" s="57" t="s">
        <v>2575</v>
      </c>
      <c r="D1757" s="56" t="s">
        <v>2576</v>
      </c>
      <c r="E1757" s="71">
        <v>121000</v>
      </c>
      <c r="F1757" s="21"/>
      <c r="G1757" s="25">
        <f t="shared" si="54"/>
        <v>0</v>
      </c>
      <c r="H1757" s="26"/>
      <c r="I1757" s="26"/>
      <c r="J1757" s="26"/>
      <c r="K1757" s="26">
        <f t="shared" si="55"/>
        <v>0</v>
      </c>
    </row>
    <row r="1758" spans="1:11" ht="72" hidden="1">
      <c r="A1758" s="20">
        <v>5089</v>
      </c>
      <c r="B1758" s="36" t="s">
        <v>24</v>
      </c>
      <c r="C1758" s="57" t="s">
        <v>2577</v>
      </c>
      <c r="D1758" s="56" t="s">
        <v>2578</v>
      </c>
      <c r="E1758" s="71">
        <v>193072</v>
      </c>
      <c r="F1758" s="21"/>
      <c r="G1758" s="25">
        <f t="shared" si="54"/>
        <v>0</v>
      </c>
      <c r="H1758" s="26"/>
      <c r="I1758" s="26"/>
      <c r="J1758" s="26"/>
      <c r="K1758" s="26">
        <f t="shared" si="55"/>
        <v>0</v>
      </c>
    </row>
    <row r="1759" spans="1:11" ht="60" hidden="1">
      <c r="A1759" s="20">
        <v>5090</v>
      </c>
      <c r="B1759" s="36" t="s">
        <v>24</v>
      </c>
      <c r="C1759" s="57" t="s">
        <v>2579</v>
      </c>
      <c r="D1759" s="56" t="s">
        <v>2578</v>
      </c>
      <c r="E1759" s="71">
        <v>275792</v>
      </c>
      <c r="F1759" s="21"/>
      <c r="G1759" s="25">
        <f t="shared" si="54"/>
        <v>0</v>
      </c>
      <c r="H1759" s="26"/>
      <c r="I1759" s="26"/>
      <c r="J1759" s="26"/>
      <c r="K1759" s="26">
        <f t="shared" si="55"/>
        <v>0</v>
      </c>
    </row>
    <row r="1760" spans="1:11" ht="72" hidden="1">
      <c r="A1760" s="20">
        <v>5091</v>
      </c>
      <c r="B1760" s="36" t="s">
        <v>24</v>
      </c>
      <c r="C1760" s="57" t="s">
        <v>2580</v>
      </c>
      <c r="D1760" s="56" t="s">
        <v>2578</v>
      </c>
      <c r="E1760" s="71">
        <v>233552</v>
      </c>
      <c r="F1760" s="21"/>
      <c r="G1760" s="25">
        <f t="shared" si="54"/>
        <v>0</v>
      </c>
      <c r="H1760" s="26"/>
      <c r="I1760" s="26"/>
      <c r="J1760" s="26"/>
      <c r="K1760" s="26">
        <f t="shared" si="55"/>
        <v>0</v>
      </c>
    </row>
    <row r="1761" spans="1:11" ht="48" hidden="1">
      <c r="A1761" s="20">
        <v>5092</v>
      </c>
      <c r="B1761" s="36" t="s">
        <v>24</v>
      </c>
      <c r="C1761" s="57" t="s">
        <v>2581</v>
      </c>
      <c r="D1761" s="56" t="s">
        <v>2573</v>
      </c>
      <c r="E1761" s="71">
        <v>169206</v>
      </c>
      <c r="F1761" s="21"/>
      <c r="G1761" s="25">
        <f t="shared" si="54"/>
        <v>0</v>
      </c>
      <c r="H1761" s="26"/>
      <c r="I1761" s="26"/>
      <c r="J1761" s="26"/>
      <c r="K1761" s="26">
        <f t="shared" si="55"/>
        <v>0</v>
      </c>
    </row>
    <row r="1762" spans="1:11" ht="84" hidden="1">
      <c r="A1762" s="20">
        <v>5093</v>
      </c>
      <c r="B1762" s="36" t="s">
        <v>24</v>
      </c>
      <c r="C1762" s="57" t="s">
        <v>2582</v>
      </c>
      <c r="D1762" s="56" t="s">
        <v>2583</v>
      </c>
      <c r="E1762" s="71">
        <v>169206</v>
      </c>
      <c r="F1762" s="21"/>
      <c r="G1762" s="25">
        <f t="shared" si="54"/>
        <v>0</v>
      </c>
      <c r="H1762" s="26"/>
      <c r="I1762" s="26"/>
      <c r="J1762" s="26"/>
      <c r="K1762" s="26">
        <f t="shared" si="55"/>
        <v>0</v>
      </c>
    </row>
    <row r="1763" spans="1:11" ht="60" hidden="1">
      <c r="A1763" s="20">
        <v>5094</v>
      </c>
      <c r="B1763" s="36" t="s">
        <v>24</v>
      </c>
      <c r="C1763" s="57" t="s">
        <v>2584</v>
      </c>
      <c r="D1763" s="56" t="s">
        <v>2578</v>
      </c>
      <c r="E1763" s="71">
        <v>212168</v>
      </c>
      <c r="F1763" s="21"/>
      <c r="G1763" s="25">
        <f t="shared" si="54"/>
        <v>0</v>
      </c>
      <c r="H1763" s="26"/>
      <c r="I1763" s="26"/>
      <c r="J1763" s="26"/>
      <c r="K1763" s="26">
        <f t="shared" si="55"/>
        <v>0</v>
      </c>
    </row>
    <row r="1764" spans="1:11" ht="60" hidden="1">
      <c r="A1764" s="20">
        <v>5095</v>
      </c>
      <c r="B1764" s="36" t="s">
        <v>24</v>
      </c>
      <c r="C1764" s="57" t="s">
        <v>2585</v>
      </c>
      <c r="D1764" s="56" t="s">
        <v>2578</v>
      </c>
      <c r="E1764" s="71">
        <v>254496</v>
      </c>
      <c r="F1764" s="21"/>
      <c r="G1764" s="25">
        <f t="shared" si="54"/>
        <v>0</v>
      </c>
      <c r="H1764" s="26"/>
      <c r="I1764" s="26"/>
      <c r="J1764" s="26"/>
      <c r="K1764" s="26">
        <f t="shared" si="55"/>
        <v>0</v>
      </c>
    </row>
    <row r="1765" spans="1:11" ht="48" hidden="1">
      <c r="A1765" s="20">
        <v>5096</v>
      </c>
      <c r="B1765" s="36" t="s">
        <v>24</v>
      </c>
      <c r="C1765" s="57" t="s">
        <v>2586</v>
      </c>
      <c r="D1765" s="56" t="s">
        <v>2587</v>
      </c>
      <c r="E1765" s="71">
        <v>72072</v>
      </c>
      <c r="F1765" s="21"/>
      <c r="G1765" s="25">
        <f t="shared" si="54"/>
        <v>0</v>
      </c>
      <c r="H1765" s="26"/>
      <c r="I1765" s="26"/>
      <c r="J1765" s="26"/>
      <c r="K1765" s="26">
        <f t="shared" si="55"/>
        <v>0</v>
      </c>
    </row>
    <row r="1766" spans="1:11" ht="48" hidden="1">
      <c r="A1766" s="20">
        <v>5097</v>
      </c>
      <c r="B1766" s="36" t="s">
        <v>24</v>
      </c>
      <c r="C1766" s="57" t="s">
        <v>2588</v>
      </c>
      <c r="D1766" s="56" t="s">
        <v>2589</v>
      </c>
      <c r="E1766" s="71">
        <v>95656</v>
      </c>
      <c r="F1766" s="21"/>
      <c r="G1766" s="25">
        <f t="shared" si="54"/>
        <v>0</v>
      </c>
      <c r="H1766" s="26"/>
      <c r="I1766" s="26"/>
      <c r="J1766" s="26"/>
      <c r="K1766" s="26">
        <f t="shared" si="55"/>
        <v>0</v>
      </c>
    </row>
    <row r="1767" spans="1:11" ht="48" hidden="1">
      <c r="A1767" s="20">
        <v>5098</v>
      </c>
      <c r="B1767" s="36" t="s">
        <v>24</v>
      </c>
      <c r="C1767" s="57" t="s">
        <v>2590</v>
      </c>
      <c r="D1767" s="48"/>
      <c r="E1767" s="71">
        <v>121000</v>
      </c>
      <c r="F1767" s="21"/>
      <c r="G1767" s="25">
        <f t="shared" si="54"/>
        <v>0</v>
      </c>
      <c r="H1767" s="26"/>
      <c r="I1767" s="26"/>
      <c r="J1767" s="26"/>
      <c r="K1767" s="26">
        <f t="shared" si="55"/>
        <v>0</v>
      </c>
    </row>
    <row r="1768" spans="1:11" ht="72" hidden="1">
      <c r="A1768" s="20">
        <v>5099</v>
      </c>
      <c r="B1768" s="36" t="s">
        <v>24</v>
      </c>
      <c r="C1768" s="57" t="s">
        <v>2591</v>
      </c>
      <c r="D1768" s="56" t="s">
        <v>2592</v>
      </c>
      <c r="E1768" s="71">
        <v>108152</v>
      </c>
      <c r="F1768" s="21"/>
      <c r="G1768" s="25">
        <f t="shared" si="54"/>
        <v>0</v>
      </c>
      <c r="H1768" s="26"/>
      <c r="I1768" s="26"/>
      <c r="J1768" s="26"/>
      <c r="K1768" s="26">
        <f t="shared" si="55"/>
        <v>0</v>
      </c>
    </row>
    <row r="1769" spans="1:11" ht="36" hidden="1">
      <c r="A1769" s="20">
        <v>5100</v>
      </c>
      <c r="B1769" s="36" t="s">
        <v>24</v>
      </c>
      <c r="C1769" s="57" t="s">
        <v>2593</v>
      </c>
      <c r="D1769" s="56" t="s">
        <v>2594</v>
      </c>
      <c r="E1769" s="71">
        <v>121000</v>
      </c>
      <c r="F1769" s="21"/>
      <c r="G1769" s="25">
        <f t="shared" si="54"/>
        <v>0</v>
      </c>
      <c r="H1769" s="26"/>
      <c r="I1769" s="26"/>
      <c r="J1769" s="26"/>
      <c r="K1769" s="26">
        <f t="shared" si="55"/>
        <v>0</v>
      </c>
    </row>
    <row r="1770" spans="1:11" ht="24" hidden="1">
      <c r="A1770" s="20">
        <v>5101</v>
      </c>
      <c r="B1770" s="36" t="s">
        <v>24</v>
      </c>
      <c r="C1770" s="23" t="s">
        <v>2595</v>
      </c>
      <c r="D1770" s="48"/>
      <c r="E1770" s="71"/>
      <c r="F1770" s="21"/>
      <c r="G1770" s="25">
        <f t="shared" si="54"/>
        <v>0</v>
      </c>
      <c r="H1770" s="26"/>
      <c r="I1770" s="26"/>
      <c r="J1770" s="26"/>
      <c r="K1770" s="26">
        <f t="shared" si="55"/>
        <v>0</v>
      </c>
    </row>
    <row r="1771" spans="1:11" ht="36" hidden="1">
      <c r="A1771" s="20">
        <v>5102</v>
      </c>
      <c r="B1771" s="36" t="s">
        <v>24</v>
      </c>
      <c r="C1771" s="57" t="s">
        <v>2596</v>
      </c>
      <c r="D1771" s="56" t="s">
        <v>2597</v>
      </c>
      <c r="E1771" s="71">
        <v>63202</v>
      </c>
      <c r="F1771" s="21"/>
      <c r="G1771" s="25">
        <f t="shared" si="54"/>
        <v>0</v>
      </c>
      <c r="H1771" s="26"/>
      <c r="I1771" s="26"/>
      <c r="J1771" s="26"/>
      <c r="K1771" s="26">
        <f t="shared" si="55"/>
        <v>0</v>
      </c>
    </row>
    <row r="1772" spans="1:11" hidden="1">
      <c r="A1772" s="20">
        <v>5103</v>
      </c>
      <c r="B1772" s="36" t="s">
        <v>24</v>
      </c>
      <c r="C1772" s="57" t="s">
        <v>2598</v>
      </c>
      <c r="D1772" s="56" t="s">
        <v>2599</v>
      </c>
      <c r="E1772" s="71">
        <v>61688</v>
      </c>
      <c r="F1772" s="21"/>
      <c r="G1772" s="25">
        <f t="shared" si="54"/>
        <v>0</v>
      </c>
      <c r="H1772" s="26"/>
      <c r="I1772" s="26"/>
      <c r="J1772" s="26"/>
      <c r="K1772" s="26">
        <f t="shared" si="55"/>
        <v>0</v>
      </c>
    </row>
    <row r="1773" spans="1:11" ht="36" hidden="1">
      <c r="A1773" s="20">
        <v>5104</v>
      </c>
      <c r="B1773" s="36" t="s">
        <v>24</v>
      </c>
      <c r="C1773" s="57" t="s">
        <v>2600</v>
      </c>
      <c r="D1773" s="56" t="s">
        <v>2601</v>
      </c>
      <c r="E1773" s="71">
        <v>118800</v>
      </c>
      <c r="F1773" s="21"/>
      <c r="G1773" s="25">
        <f t="shared" si="54"/>
        <v>0</v>
      </c>
      <c r="H1773" s="26"/>
      <c r="I1773" s="26"/>
      <c r="J1773" s="26"/>
      <c r="K1773" s="26">
        <f t="shared" si="55"/>
        <v>0</v>
      </c>
    </row>
    <row r="1774" spans="1:11" ht="36" hidden="1">
      <c r="A1774" s="20">
        <v>5105</v>
      </c>
      <c r="B1774" s="36" t="s">
        <v>24</v>
      </c>
      <c r="C1774" s="57" t="s">
        <v>2602</v>
      </c>
      <c r="D1774" s="56" t="s">
        <v>2603</v>
      </c>
      <c r="E1774" s="71">
        <v>163763</v>
      </c>
      <c r="F1774" s="21"/>
      <c r="G1774" s="25">
        <f t="shared" si="54"/>
        <v>0</v>
      </c>
      <c r="H1774" s="26"/>
      <c r="I1774" s="26"/>
      <c r="J1774" s="26"/>
      <c r="K1774" s="26">
        <f t="shared" si="55"/>
        <v>0</v>
      </c>
    </row>
    <row r="1775" spans="1:11" ht="84" hidden="1">
      <c r="A1775" s="20">
        <v>5106</v>
      </c>
      <c r="B1775" s="36" t="s">
        <v>24</v>
      </c>
      <c r="C1775" s="57" t="s">
        <v>2604</v>
      </c>
      <c r="D1775" s="56" t="s">
        <v>2605</v>
      </c>
      <c r="E1775" s="30">
        <v>18744</v>
      </c>
      <c r="F1775" s="21"/>
      <c r="G1775" s="25">
        <f t="shared" si="54"/>
        <v>0</v>
      </c>
      <c r="H1775" s="26"/>
      <c r="I1775" s="26"/>
      <c r="J1775" s="26"/>
      <c r="K1775" s="26">
        <f t="shared" si="55"/>
        <v>0</v>
      </c>
    </row>
    <row r="1776" spans="1:11" ht="60" hidden="1">
      <c r="A1776" s="20">
        <v>5107</v>
      </c>
      <c r="B1776" s="36" t="s">
        <v>24</v>
      </c>
      <c r="C1776" s="57" t="s">
        <v>2606</v>
      </c>
      <c r="D1776" s="56" t="s">
        <v>2607</v>
      </c>
      <c r="E1776" s="30">
        <v>77185</v>
      </c>
      <c r="F1776" s="21"/>
      <c r="G1776" s="25">
        <f t="shared" si="54"/>
        <v>0</v>
      </c>
      <c r="H1776" s="26"/>
      <c r="I1776" s="26"/>
      <c r="J1776" s="26"/>
      <c r="K1776" s="26">
        <f t="shared" si="55"/>
        <v>0</v>
      </c>
    </row>
    <row r="1777" spans="1:11" hidden="1">
      <c r="A1777" s="20">
        <v>5108</v>
      </c>
      <c r="B1777" s="36" t="s">
        <v>24</v>
      </c>
      <c r="C1777" s="23" t="s">
        <v>2608</v>
      </c>
      <c r="D1777" s="48"/>
      <c r="E1777" s="30"/>
      <c r="F1777" s="21"/>
      <c r="G1777" s="25">
        <f t="shared" si="54"/>
        <v>0</v>
      </c>
      <c r="H1777" s="26"/>
      <c r="I1777" s="26"/>
      <c r="J1777" s="26"/>
      <c r="K1777" s="26">
        <f t="shared" si="55"/>
        <v>0</v>
      </c>
    </row>
    <row r="1778" spans="1:11" ht="72" hidden="1">
      <c r="A1778" s="20">
        <v>5109</v>
      </c>
      <c r="B1778" s="36" t="s">
        <v>24</v>
      </c>
      <c r="C1778" s="57" t="s">
        <v>2609</v>
      </c>
      <c r="D1778" s="56" t="s">
        <v>2610</v>
      </c>
      <c r="E1778" s="30">
        <v>62295</v>
      </c>
      <c r="F1778" s="21"/>
      <c r="G1778" s="25">
        <f t="shared" si="54"/>
        <v>0</v>
      </c>
      <c r="H1778" s="26"/>
      <c r="I1778" s="26"/>
      <c r="J1778" s="26"/>
      <c r="K1778" s="26">
        <f t="shared" si="55"/>
        <v>0</v>
      </c>
    </row>
    <row r="1779" spans="1:11" ht="48" hidden="1">
      <c r="A1779" s="20">
        <v>5110</v>
      </c>
      <c r="B1779" s="36" t="s">
        <v>24</v>
      </c>
      <c r="C1779" s="57" t="s">
        <v>2611</v>
      </c>
      <c r="D1779" s="56" t="s">
        <v>2610</v>
      </c>
      <c r="E1779" s="30">
        <v>27843</v>
      </c>
      <c r="F1779" s="21"/>
      <c r="G1779" s="25">
        <f t="shared" si="54"/>
        <v>0</v>
      </c>
      <c r="H1779" s="26"/>
      <c r="I1779" s="26"/>
      <c r="J1779" s="26"/>
      <c r="K1779" s="26">
        <f t="shared" si="55"/>
        <v>0</v>
      </c>
    </row>
    <row r="1780" spans="1:11" ht="60" hidden="1">
      <c r="A1780" s="20">
        <v>5111</v>
      </c>
      <c r="B1780" s="36" t="s">
        <v>24</v>
      </c>
      <c r="C1780" s="57" t="s">
        <v>2612</v>
      </c>
      <c r="D1780" s="56" t="s">
        <v>2613</v>
      </c>
      <c r="E1780" s="30">
        <v>89989</v>
      </c>
      <c r="F1780" s="21"/>
      <c r="G1780" s="25">
        <f t="shared" si="54"/>
        <v>0</v>
      </c>
      <c r="H1780" s="26"/>
      <c r="I1780" s="26"/>
      <c r="J1780" s="26"/>
      <c r="K1780" s="26">
        <f t="shared" si="55"/>
        <v>0</v>
      </c>
    </row>
    <row r="1781" spans="1:11" ht="48" hidden="1">
      <c r="A1781" s="20">
        <v>5112</v>
      </c>
      <c r="B1781" s="36" t="s">
        <v>24</v>
      </c>
      <c r="C1781" s="57" t="s">
        <v>2614</v>
      </c>
      <c r="D1781" s="56" t="s">
        <v>2615</v>
      </c>
      <c r="E1781" s="30">
        <v>89989</v>
      </c>
      <c r="F1781" s="21"/>
      <c r="G1781" s="25">
        <f t="shared" si="54"/>
        <v>0</v>
      </c>
      <c r="H1781" s="26"/>
      <c r="I1781" s="26"/>
      <c r="J1781" s="26"/>
      <c r="K1781" s="26">
        <f t="shared" si="55"/>
        <v>0</v>
      </c>
    </row>
    <row r="1782" spans="1:11" ht="36" hidden="1">
      <c r="A1782" s="20">
        <v>5113</v>
      </c>
      <c r="B1782" s="36" t="s">
        <v>24</v>
      </c>
      <c r="C1782" s="57" t="s">
        <v>2616</v>
      </c>
      <c r="D1782" s="56" t="s">
        <v>2615</v>
      </c>
      <c r="E1782" s="30">
        <v>89989</v>
      </c>
      <c r="F1782" s="21"/>
      <c r="G1782" s="25">
        <f t="shared" si="54"/>
        <v>0</v>
      </c>
      <c r="H1782" s="26"/>
      <c r="I1782" s="26"/>
      <c r="J1782" s="26"/>
      <c r="K1782" s="26">
        <f t="shared" si="55"/>
        <v>0</v>
      </c>
    </row>
    <row r="1783" spans="1:11" ht="36" hidden="1">
      <c r="A1783" s="20">
        <v>5114</v>
      </c>
      <c r="B1783" s="36" t="s">
        <v>24</v>
      </c>
      <c r="C1783" s="57" t="s">
        <v>2617</v>
      </c>
      <c r="D1783" s="56" t="s">
        <v>2618</v>
      </c>
      <c r="E1783" s="30">
        <v>38368</v>
      </c>
      <c r="F1783" s="21"/>
      <c r="G1783" s="25">
        <f t="shared" si="54"/>
        <v>0</v>
      </c>
      <c r="H1783" s="26"/>
      <c r="I1783" s="26"/>
      <c r="J1783" s="26"/>
      <c r="K1783" s="26">
        <f t="shared" si="55"/>
        <v>0</v>
      </c>
    </row>
    <row r="1784" spans="1:11" ht="36" hidden="1">
      <c r="A1784" s="20">
        <v>5115</v>
      </c>
      <c r="B1784" s="36" t="s">
        <v>24</v>
      </c>
      <c r="C1784" s="57" t="s">
        <v>2619</v>
      </c>
      <c r="D1784" s="56" t="s">
        <v>2620</v>
      </c>
      <c r="E1784" s="30">
        <v>76472</v>
      </c>
      <c r="F1784" s="21"/>
      <c r="G1784" s="25">
        <f t="shared" si="54"/>
        <v>0</v>
      </c>
      <c r="H1784" s="26"/>
      <c r="I1784" s="26"/>
      <c r="J1784" s="26"/>
      <c r="K1784" s="26">
        <f t="shared" si="55"/>
        <v>0</v>
      </c>
    </row>
    <row r="1785" spans="1:11" ht="24" hidden="1">
      <c r="A1785" s="20">
        <v>5116</v>
      </c>
      <c r="B1785" s="36" t="s">
        <v>24</v>
      </c>
      <c r="C1785" s="57" t="s">
        <v>2621</v>
      </c>
      <c r="D1785" s="56" t="s">
        <v>2620</v>
      </c>
      <c r="E1785" s="30">
        <v>57376</v>
      </c>
      <c r="F1785" s="21"/>
      <c r="G1785" s="25">
        <f t="shared" si="54"/>
        <v>0</v>
      </c>
      <c r="H1785" s="26"/>
      <c r="I1785" s="26"/>
      <c r="J1785" s="26"/>
      <c r="K1785" s="26">
        <f t="shared" si="55"/>
        <v>0</v>
      </c>
    </row>
    <row r="1786" spans="1:11" ht="24" hidden="1">
      <c r="A1786" s="20">
        <v>5117</v>
      </c>
      <c r="B1786" s="36" t="s">
        <v>24</v>
      </c>
      <c r="C1786" s="23" t="s">
        <v>2622</v>
      </c>
      <c r="D1786" s="48"/>
      <c r="E1786" s="30"/>
      <c r="F1786" s="21"/>
      <c r="G1786" s="25">
        <f t="shared" si="54"/>
        <v>0</v>
      </c>
      <c r="H1786" s="26"/>
      <c r="I1786" s="26"/>
      <c r="J1786" s="26"/>
      <c r="K1786" s="26">
        <f t="shared" si="55"/>
        <v>0</v>
      </c>
    </row>
    <row r="1787" spans="1:11" ht="48" hidden="1">
      <c r="A1787" s="20">
        <v>5118</v>
      </c>
      <c r="B1787" s="36" t="s">
        <v>24</v>
      </c>
      <c r="C1787" s="23" t="s">
        <v>2623</v>
      </c>
      <c r="D1787" s="56" t="s">
        <v>2624</v>
      </c>
      <c r="E1787" s="71">
        <v>18392</v>
      </c>
      <c r="F1787" s="21"/>
      <c r="G1787" s="25">
        <f t="shared" si="54"/>
        <v>0</v>
      </c>
      <c r="H1787" s="26"/>
      <c r="I1787" s="26"/>
      <c r="J1787" s="26"/>
      <c r="K1787" s="26">
        <f t="shared" si="55"/>
        <v>0</v>
      </c>
    </row>
    <row r="1788" spans="1:11" ht="36" hidden="1">
      <c r="A1788" s="20">
        <v>5119</v>
      </c>
      <c r="B1788" s="36" t="s">
        <v>24</v>
      </c>
      <c r="C1788" s="23" t="s">
        <v>2625</v>
      </c>
      <c r="D1788" s="56" t="s">
        <v>2626</v>
      </c>
      <c r="E1788" s="71">
        <v>254135</v>
      </c>
      <c r="F1788" s="21"/>
      <c r="G1788" s="25">
        <f t="shared" si="54"/>
        <v>0</v>
      </c>
      <c r="H1788" s="26"/>
      <c r="I1788" s="26"/>
      <c r="J1788" s="26"/>
      <c r="K1788" s="26">
        <f t="shared" si="55"/>
        <v>0</v>
      </c>
    </row>
    <row r="1789" spans="1:11" ht="36" hidden="1">
      <c r="A1789" s="20">
        <v>5120</v>
      </c>
      <c r="B1789" s="36" t="s">
        <v>24</v>
      </c>
      <c r="C1789" s="23" t="s">
        <v>2627</v>
      </c>
      <c r="D1789" s="56" t="s">
        <v>1812</v>
      </c>
      <c r="E1789" s="71">
        <v>65102</v>
      </c>
      <c r="F1789" s="21"/>
      <c r="G1789" s="25">
        <f t="shared" si="54"/>
        <v>0</v>
      </c>
      <c r="H1789" s="26"/>
      <c r="I1789" s="26"/>
      <c r="J1789" s="26"/>
      <c r="K1789" s="26">
        <f t="shared" si="55"/>
        <v>0</v>
      </c>
    </row>
    <row r="1790" spans="1:11" ht="36" hidden="1">
      <c r="A1790" s="20">
        <v>5121</v>
      </c>
      <c r="B1790" s="36" t="s">
        <v>24</v>
      </c>
      <c r="C1790" s="23" t="s">
        <v>2628</v>
      </c>
      <c r="D1790" s="56" t="s">
        <v>1812</v>
      </c>
      <c r="E1790" s="71">
        <v>65102</v>
      </c>
      <c r="F1790" s="21"/>
      <c r="G1790" s="25">
        <f t="shared" si="54"/>
        <v>0</v>
      </c>
      <c r="H1790" s="26"/>
      <c r="I1790" s="26"/>
      <c r="J1790" s="26"/>
      <c r="K1790" s="26">
        <f t="shared" si="55"/>
        <v>0</v>
      </c>
    </row>
    <row r="1791" spans="1:11" ht="36" hidden="1">
      <c r="A1791" s="20">
        <v>5122</v>
      </c>
      <c r="B1791" s="36" t="s">
        <v>24</v>
      </c>
      <c r="C1791" s="23" t="s">
        <v>2629</v>
      </c>
      <c r="D1791" s="56" t="s">
        <v>1812</v>
      </c>
      <c r="E1791" s="71">
        <v>65102</v>
      </c>
      <c r="F1791" s="21"/>
      <c r="G1791" s="25">
        <f t="shared" si="54"/>
        <v>0</v>
      </c>
      <c r="H1791" s="26"/>
      <c r="I1791" s="26"/>
      <c r="J1791" s="26"/>
      <c r="K1791" s="26">
        <f t="shared" si="55"/>
        <v>0</v>
      </c>
    </row>
    <row r="1792" spans="1:11" ht="36" hidden="1">
      <c r="A1792" s="20">
        <v>5123</v>
      </c>
      <c r="B1792" s="36" t="s">
        <v>24</v>
      </c>
      <c r="C1792" s="23" t="s">
        <v>2630</v>
      </c>
      <c r="D1792" s="56" t="s">
        <v>1812</v>
      </c>
      <c r="E1792" s="71">
        <v>65102</v>
      </c>
      <c r="F1792" s="21"/>
      <c r="G1792" s="25">
        <f t="shared" si="54"/>
        <v>0</v>
      </c>
      <c r="H1792" s="26"/>
      <c r="I1792" s="26"/>
      <c r="J1792" s="26"/>
      <c r="K1792" s="26">
        <f t="shared" si="55"/>
        <v>0</v>
      </c>
    </row>
    <row r="1793" spans="1:11" ht="24" hidden="1">
      <c r="A1793" s="20">
        <v>5124</v>
      </c>
      <c r="B1793" s="36" t="s">
        <v>24</v>
      </c>
      <c r="C1793" s="23" t="s">
        <v>2631</v>
      </c>
      <c r="D1793" s="56" t="s">
        <v>1812</v>
      </c>
      <c r="E1793" s="71">
        <v>65102</v>
      </c>
      <c r="F1793" s="21"/>
      <c r="G1793" s="25">
        <f t="shared" si="54"/>
        <v>0</v>
      </c>
      <c r="H1793" s="26"/>
      <c r="I1793" s="26"/>
      <c r="J1793" s="26"/>
      <c r="K1793" s="26">
        <f t="shared" si="55"/>
        <v>0</v>
      </c>
    </row>
    <row r="1794" spans="1:11" ht="24" hidden="1">
      <c r="A1794" s="20">
        <v>5125</v>
      </c>
      <c r="B1794" s="36" t="s">
        <v>24</v>
      </c>
      <c r="C1794" s="23" t="s">
        <v>2632</v>
      </c>
      <c r="D1794" s="56" t="s">
        <v>1812</v>
      </c>
      <c r="E1794" s="30">
        <v>245564</v>
      </c>
      <c r="F1794" s="21"/>
      <c r="G1794" s="25">
        <f t="shared" si="54"/>
        <v>0</v>
      </c>
      <c r="H1794" s="26"/>
      <c r="I1794" s="26"/>
      <c r="J1794" s="26"/>
      <c r="K1794" s="26">
        <f t="shared" si="55"/>
        <v>0</v>
      </c>
    </row>
    <row r="1795" spans="1:11" ht="24" hidden="1">
      <c r="A1795" s="20">
        <v>5126</v>
      </c>
      <c r="B1795" s="36" t="s">
        <v>24</v>
      </c>
      <c r="C1795" s="23" t="s">
        <v>2633</v>
      </c>
      <c r="D1795" s="56" t="s">
        <v>1812</v>
      </c>
      <c r="E1795" s="30">
        <v>245564</v>
      </c>
      <c r="F1795" s="21"/>
      <c r="G1795" s="25">
        <f t="shared" si="54"/>
        <v>0</v>
      </c>
      <c r="H1795" s="26"/>
      <c r="I1795" s="26"/>
      <c r="J1795" s="26"/>
      <c r="K1795" s="26">
        <f t="shared" si="55"/>
        <v>0</v>
      </c>
    </row>
    <row r="1796" spans="1:11" ht="36" hidden="1">
      <c r="A1796" s="20">
        <v>5127</v>
      </c>
      <c r="B1796" s="36" t="s">
        <v>24</v>
      </c>
      <c r="C1796" s="23" t="s">
        <v>2634</v>
      </c>
      <c r="D1796" s="56" t="s">
        <v>2635</v>
      </c>
      <c r="E1796" s="30">
        <v>28556</v>
      </c>
      <c r="F1796" s="21"/>
      <c r="G1796" s="25">
        <f t="shared" si="54"/>
        <v>0</v>
      </c>
      <c r="H1796" s="26"/>
      <c r="I1796" s="26"/>
      <c r="J1796" s="26"/>
      <c r="K1796" s="26">
        <f t="shared" si="55"/>
        <v>0</v>
      </c>
    </row>
    <row r="1797" spans="1:11" ht="36" hidden="1">
      <c r="A1797" s="20">
        <v>5128</v>
      </c>
      <c r="B1797" s="36" t="s">
        <v>24</v>
      </c>
      <c r="C1797" s="23" t="s">
        <v>2636</v>
      </c>
      <c r="D1797" s="56" t="s">
        <v>2637</v>
      </c>
      <c r="E1797" s="30">
        <v>28556</v>
      </c>
      <c r="F1797" s="21"/>
      <c r="G1797" s="25">
        <f t="shared" si="54"/>
        <v>0</v>
      </c>
      <c r="H1797" s="26"/>
      <c r="I1797" s="26"/>
      <c r="J1797" s="26"/>
      <c r="K1797" s="26">
        <f t="shared" si="55"/>
        <v>0</v>
      </c>
    </row>
    <row r="1798" spans="1:11" ht="36" hidden="1">
      <c r="A1798" s="20">
        <v>5129</v>
      </c>
      <c r="B1798" s="36" t="s">
        <v>24</v>
      </c>
      <c r="C1798" s="23" t="s">
        <v>2638</v>
      </c>
      <c r="D1798" s="56" t="s">
        <v>2639</v>
      </c>
      <c r="E1798" s="30">
        <v>95658</v>
      </c>
      <c r="F1798" s="21"/>
      <c r="G1798" s="25">
        <f t="shared" si="54"/>
        <v>0</v>
      </c>
      <c r="H1798" s="26"/>
      <c r="I1798" s="26"/>
      <c r="J1798" s="26"/>
      <c r="K1798" s="26">
        <f t="shared" si="55"/>
        <v>0</v>
      </c>
    </row>
    <row r="1799" spans="1:11" ht="48" hidden="1">
      <c r="A1799" s="20">
        <v>5130</v>
      </c>
      <c r="B1799" s="36" t="s">
        <v>24</v>
      </c>
      <c r="C1799" s="23" t="s">
        <v>2640</v>
      </c>
      <c r="D1799" s="56" t="s">
        <v>2641</v>
      </c>
      <c r="E1799" s="30">
        <v>199883</v>
      </c>
      <c r="F1799" s="21"/>
      <c r="G1799" s="25">
        <f t="shared" si="54"/>
        <v>0</v>
      </c>
      <c r="H1799" s="26"/>
      <c r="I1799" s="26"/>
      <c r="J1799" s="26"/>
      <c r="K1799" s="26">
        <f t="shared" si="55"/>
        <v>0</v>
      </c>
    </row>
    <row r="1800" spans="1:11" ht="60" hidden="1">
      <c r="A1800" s="20">
        <v>5131</v>
      </c>
      <c r="B1800" s="36" t="s">
        <v>24</v>
      </c>
      <c r="C1800" s="23" t="s">
        <v>2642</v>
      </c>
      <c r="D1800" s="56" t="s">
        <v>2643</v>
      </c>
      <c r="E1800" s="30">
        <v>348366</v>
      </c>
      <c r="F1800" s="21"/>
      <c r="G1800" s="25">
        <f t="shared" si="54"/>
        <v>0</v>
      </c>
      <c r="H1800" s="26"/>
      <c r="I1800" s="26"/>
      <c r="J1800" s="26"/>
      <c r="K1800" s="26">
        <f t="shared" si="55"/>
        <v>0</v>
      </c>
    </row>
    <row r="1801" spans="1:11" ht="48" hidden="1">
      <c r="A1801" s="20">
        <v>5132</v>
      </c>
      <c r="B1801" s="36" t="s">
        <v>24</v>
      </c>
      <c r="C1801" s="23" t="s">
        <v>2644</v>
      </c>
      <c r="D1801" s="56" t="s">
        <v>2645</v>
      </c>
      <c r="E1801" s="30">
        <v>285542</v>
      </c>
      <c r="F1801" s="21"/>
      <c r="G1801" s="25">
        <f t="shared" si="54"/>
        <v>0</v>
      </c>
      <c r="H1801" s="26"/>
      <c r="I1801" s="26"/>
      <c r="J1801" s="26"/>
      <c r="K1801" s="26">
        <f t="shared" si="55"/>
        <v>0</v>
      </c>
    </row>
    <row r="1802" spans="1:11" ht="60" hidden="1">
      <c r="A1802" s="20">
        <v>5133</v>
      </c>
      <c r="B1802" s="36" t="s">
        <v>24</v>
      </c>
      <c r="C1802" s="23" t="s">
        <v>2646</v>
      </c>
      <c r="D1802" s="56" t="s">
        <v>2647</v>
      </c>
      <c r="E1802" s="30">
        <v>142771</v>
      </c>
      <c r="F1802" s="21"/>
      <c r="G1802" s="25">
        <f t="shared" si="54"/>
        <v>0</v>
      </c>
      <c r="H1802" s="26"/>
      <c r="I1802" s="26"/>
      <c r="J1802" s="26"/>
      <c r="K1802" s="26">
        <f t="shared" si="55"/>
        <v>0</v>
      </c>
    </row>
    <row r="1803" spans="1:11" ht="60" hidden="1">
      <c r="A1803" s="20">
        <v>5134</v>
      </c>
      <c r="B1803" s="36" t="s">
        <v>24</v>
      </c>
      <c r="C1803" s="23" t="s">
        <v>2648</v>
      </c>
      <c r="D1803" s="56" t="s">
        <v>2647</v>
      </c>
      <c r="E1803" s="30">
        <v>142771</v>
      </c>
      <c r="F1803" s="21"/>
      <c r="G1803" s="25">
        <f t="shared" si="54"/>
        <v>0</v>
      </c>
      <c r="H1803" s="26"/>
      <c r="I1803" s="26"/>
      <c r="J1803" s="26"/>
      <c r="K1803" s="26">
        <f t="shared" si="55"/>
        <v>0</v>
      </c>
    </row>
    <row r="1804" spans="1:11" ht="72" hidden="1">
      <c r="A1804" s="20">
        <v>5135</v>
      </c>
      <c r="B1804" s="36" t="s">
        <v>24</v>
      </c>
      <c r="C1804" s="23" t="s">
        <v>2649</v>
      </c>
      <c r="D1804" s="56" t="s">
        <v>2650</v>
      </c>
      <c r="E1804" s="30">
        <v>44546</v>
      </c>
      <c r="F1804" s="21"/>
      <c r="G1804" s="25">
        <f t="shared" si="54"/>
        <v>0</v>
      </c>
      <c r="H1804" s="26"/>
      <c r="I1804" s="26"/>
      <c r="J1804" s="26"/>
      <c r="K1804" s="26">
        <f t="shared" si="55"/>
        <v>0</v>
      </c>
    </row>
    <row r="1805" spans="1:11" ht="60" hidden="1">
      <c r="A1805" s="20">
        <v>5136</v>
      </c>
      <c r="B1805" s="36" t="s">
        <v>24</v>
      </c>
      <c r="C1805" s="23" t="s">
        <v>2651</v>
      </c>
      <c r="D1805" s="56" t="s">
        <v>1812</v>
      </c>
      <c r="E1805" s="30">
        <v>219648</v>
      </c>
      <c r="F1805" s="21"/>
      <c r="G1805" s="25">
        <f t="shared" si="54"/>
        <v>0</v>
      </c>
      <c r="H1805" s="26"/>
      <c r="I1805" s="26"/>
      <c r="J1805" s="26"/>
      <c r="K1805" s="26">
        <f t="shared" si="55"/>
        <v>0</v>
      </c>
    </row>
    <row r="1806" spans="1:11" hidden="1">
      <c r="A1806" s="20">
        <v>5137</v>
      </c>
      <c r="B1806" s="36" t="s">
        <v>24</v>
      </c>
      <c r="C1806" s="23" t="s">
        <v>2652</v>
      </c>
      <c r="D1806" s="56" t="s">
        <v>1812</v>
      </c>
      <c r="E1806" s="30">
        <v>302676</v>
      </c>
      <c r="F1806" s="21"/>
      <c r="G1806" s="25">
        <f t="shared" si="54"/>
        <v>0</v>
      </c>
      <c r="H1806" s="26"/>
      <c r="I1806" s="26"/>
      <c r="J1806" s="26"/>
      <c r="K1806" s="26">
        <f t="shared" si="55"/>
        <v>0</v>
      </c>
    </row>
    <row r="1807" spans="1:11" hidden="1">
      <c r="A1807" s="20">
        <v>5138</v>
      </c>
      <c r="B1807" s="36" t="s">
        <v>24</v>
      </c>
      <c r="C1807" s="23" t="s">
        <v>2653</v>
      </c>
      <c r="D1807" s="56" t="s">
        <v>1812</v>
      </c>
      <c r="E1807" s="30">
        <v>296965</v>
      </c>
      <c r="F1807" s="21"/>
      <c r="G1807" s="25">
        <f t="shared" si="54"/>
        <v>0</v>
      </c>
      <c r="H1807" s="26"/>
      <c r="I1807" s="26"/>
      <c r="J1807" s="26"/>
      <c r="K1807" s="26">
        <f t="shared" si="55"/>
        <v>0</v>
      </c>
    </row>
    <row r="1808" spans="1:11" hidden="1">
      <c r="A1808" s="20">
        <v>5139</v>
      </c>
      <c r="B1808" s="36" t="s">
        <v>24</v>
      </c>
      <c r="C1808" s="23" t="s">
        <v>2654</v>
      </c>
      <c r="D1808" s="56" t="s">
        <v>2655</v>
      </c>
      <c r="E1808" s="30">
        <v>247104</v>
      </c>
      <c r="F1808" s="21"/>
      <c r="G1808" s="25">
        <f t="shared" ref="G1808:G1871" si="56">E1808*F1808</f>
        <v>0</v>
      </c>
      <c r="H1808" s="26"/>
      <c r="I1808" s="26"/>
      <c r="J1808" s="26"/>
      <c r="K1808" s="26">
        <f t="shared" ref="K1808:K1871" si="57">E1808*J1808</f>
        <v>0</v>
      </c>
    </row>
    <row r="1809" spans="1:11" ht="36" hidden="1">
      <c r="A1809" s="20">
        <v>5140</v>
      </c>
      <c r="B1809" s="36" t="s">
        <v>24</v>
      </c>
      <c r="C1809" s="23" t="s">
        <v>2656</v>
      </c>
      <c r="D1809" s="56" t="s">
        <v>1812</v>
      </c>
      <c r="E1809" s="30">
        <v>197023</v>
      </c>
      <c r="F1809" s="21"/>
      <c r="G1809" s="25">
        <f t="shared" si="56"/>
        <v>0</v>
      </c>
      <c r="H1809" s="26"/>
      <c r="I1809" s="26"/>
      <c r="J1809" s="26"/>
      <c r="K1809" s="26">
        <f t="shared" si="57"/>
        <v>0</v>
      </c>
    </row>
    <row r="1810" spans="1:11" ht="48" hidden="1">
      <c r="A1810" s="20">
        <v>5141</v>
      </c>
      <c r="B1810" s="36" t="s">
        <v>24</v>
      </c>
      <c r="C1810" s="23" t="s">
        <v>2657</v>
      </c>
      <c r="D1810" s="56" t="s">
        <v>2658</v>
      </c>
      <c r="E1810" s="30">
        <v>86240</v>
      </c>
      <c r="F1810" s="21"/>
      <c r="G1810" s="25">
        <f t="shared" si="56"/>
        <v>0</v>
      </c>
      <c r="H1810" s="26"/>
      <c r="I1810" s="26"/>
      <c r="J1810" s="26"/>
      <c r="K1810" s="26">
        <f t="shared" si="57"/>
        <v>0</v>
      </c>
    </row>
    <row r="1811" spans="1:11" ht="48" hidden="1">
      <c r="A1811" s="20">
        <v>5142</v>
      </c>
      <c r="B1811" s="36" t="s">
        <v>24</v>
      </c>
      <c r="C1811" s="23" t="s">
        <v>2659</v>
      </c>
      <c r="D1811" s="56" t="s">
        <v>2641</v>
      </c>
      <c r="E1811" s="30">
        <v>276980</v>
      </c>
      <c r="F1811" s="21"/>
      <c r="G1811" s="25">
        <f t="shared" si="56"/>
        <v>0</v>
      </c>
      <c r="H1811" s="26"/>
      <c r="I1811" s="26"/>
      <c r="J1811" s="26"/>
      <c r="K1811" s="26">
        <f t="shared" si="57"/>
        <v>0</v>
      </c>
    </row>
    <row r="1812" spans="1:11" ht="24" hidden="1">
      <c r="A1812" s="20">
        <v>5143</v>
      </c>
      <c r="B1812" s="36" t="s">
        <v>24</v>
      </c>
      <c r="C1812" s="23" t="s">
        <v>2660</v>
      </c>
      <c r="D1812" s="56" t="s">
        <v>1812</v>
      </c>
      <c r="E1812" s="30">
        <v>508262</v>
      </c>
      <c r="F1812" s="21"/>
      <c r="G1812" s="25">
        <f t="shared" si="56"/>
        <v>0</v>
      </c>
      <c r="H1812" s="26"/>
      <c r="I1812" s="26"/>
      <c r="J1812" s="26"/>
      <c r="K1812" s="26">
        <f t="shared" si="57"/>
        <v>0</v>
      </c>
    </row>
    <row r="1813" spans="1:11" ht="24" hidden="1">
      <c r="A1813" s="20">
        <v>5144</v>
      </c>
      <c r="B1813" s="36" t="s">
        <v>24</v>
      </c>
      <c r="C1813" s="23" t="s">
        <v>2661</v>
      </c>
      <c r="D1813" s="56" t="s">
        <v>1812</v>
      </c>
      <c r="E1813" s="30">
        <v>508262</v>
      </c>
      <c r="F1813" s="21"/>
      <c r="G1813" s="25">
        <f t="shared" si="56"/>
        <v>0</v>
      </c>
      <c r="H1813" s="26"/>
      <c r="I1813" s="26"/>
      <c r="J1813" s="26"/>
      <c r="K1813" s="26">
        <f t="shared" si="57"/>
        <v>0</v>
      </c>
    </row>
    <row r="1814" spans="1:11" hidden="1">
      <c r="A1814" s="20">
        <v>5145</v>
      </c>
      <c r="B1814" s="36" t="s">
        <v>24</v>
      </c>
      <c r="C1814" s="23" t="s">
        <v>2662</v>
      </c>
      <c r="D1814" s="48"/>
      <c r="E1814" s="30"/>
      <c r="F1814" s="21"/>
      <c r="G1814" s="25">
        <f t="shared" si="56"/>
        <v>0</v>
      </c>
      <c r="H1814" s="26"/>
      <c r="I1814" s="26"/>
      <c r="J1814" s="26"/>
      <c r="K1814" s="26">
        <f t="shared" si="57"/>
        <v>0</v>
      </c>
    </row>
    <row r="1815" spans="1:11" ht="24" hidden="1">
      <c r="A1815" s="20">
        <v>5146</v>
      </c>
      <c r="B1815" s="36" t="s">
        <v>24</v>
      </c>
      <c r="C1815" s="57" t="s">
        <v>2663</v>
      </c>
      <c r="D1815" s="56" t="s">
        <v>1812</v>
      </c>
      <c r="E1815" s="30">
        <v>691011</v>
      </c>
      <c r="F1815" s="21"/>
      <c r="G1815" s="25">
        <f t="shared" si="56"/>
        <v>0</v>
      </c>
      <c r="H1815" s="26"/>
      <c r="I1815" s="26"/>
      <c r="J1815" s="26"/>
      <c r="K1815" s="26">
        <f t="shared" si="57"/>
        <v>0</v>
      </c>
    </row>
    <row r="1816" spans="1:11" ht="24" hidden="1">
      <c r="A1816" s="20">
        <v>5147</v>
      </c>
      <c r="B1816" s="36" t="s">
        <v>24</v>
      </c>
      <c r="C1816" s="57" t="s">
        <v>2664</v>
      </c>
      <c r="D1816" s="56" t="s">
        <v>1812</v>
      </c>
      <c r="E1816" s="30">
        <v>691011</v>
      </c>
      <c r="F1816" s="21"/>
      <c r="G1816" s="25">
        <f t="shared" si="56"/>
        <v>0</v>
      </c>
      <c r="H1816" s="26"/>
      <c r="I1816" s="26"/>
      <c r="J1816" s="26"/>
      <c r="K1816" s="26">
        <f t="shared" si="57"/>
        <v>0</v>
      </c>
    </row>
    <row r="1817" spans="1:11" ht="36" hidden="1">
      <c r="A1817" s="20">
        <v>5148</v>
      </c>
      <c r="B1817" s="36" t="s">
        <v>24</v>
      </c>
      <c r="C1817" s="57" t="s">
        <v>2665</v>
      </c>
      <c r="D1817" s="56" t="s">
        <v>1812</v>
      </c>
      <c r="E1817" s="30">
        <v>1581906</v>
      </c>
      <c r="F1817" s="21"/>
      <c r="G1817" s="25">
        <f t="shared" si="56"/>
        <v>0</v>
      </c>
      <c r="H1817" s="26"/>
      <c r="I1817" s="26"/>
      <c r="J1817" s="26"/>
      <c r="K1817" s="26">
        <f t="shared" si="57"/>
        <v>0</v>
      </c>
    </row>
    <row r="1818" spans="1:11" ht="24" hidden="1">
      <c r="A1818" s="20">
        <v>5149</v>
      </c>
      <c r="B1818" s="36" t="s">
        <v>24</v>
      </c>
      <c r="C1818" s="57" t="s">
        <v>2666</v>
      </c>
      <c r="D1818" s="56" t="s">
        <v>1812</v>
      </c>
      <c r="E1818" s="30">
        <v>691011</v>
      </c>
      <c r="F1818" s="21"/>
      <c r="G1818" s="25">
        <f t="shared" si="56"/>
        <v>0</v>
      </c>
      <c r="H1818" s="26"/>
      <c r="I1818" s="26"/>
      <c r="J1818" s="26"/>
      <c r="K1818" s="26">
        <f t="shared" si="57"/>
        <v>0</v>
      </c>
    </row>
    <row r="1819" spans="1:11" ht="72" hidden="1">
      <c r="A1819" s="20">
        <v>5150</v>
      </c>
      <c r="B1819" s="36"/>
      <c r="C1819" s="62" t="s">
        <v>2667</v>
      </c>
      <c r="D1819" s="56"/>
      <c r="E1819" s="30"/>
      <c r="F1819" s="21"/>
      <c r="G1819" s="25">
        <f t="shared" si="56"/>
        <v>0</v>
      </c>
      <c r="H1819" s="26"/>
      <c r="I1819" s="26"/>
      <c r="J1819" s="26"/>
      <c r="K1819" s="26">
        <f t="shared" si="57"/>
        <v>0</v>
      </c>
    </row>
    <row r="1820" spans="1:11" ht="36" hidden="1">
      <c r="A1820" s="20">
        <v>5151</v>
      </c>
      <c r="B1820" s="36"/>
      <c r="C1820" s="23" t="s">
        <v>2668</v>
      </c>
      <c r="D1820" s="56">
        <v>100</v>
      </c>
      <c r="E1820" s="43">
        <v>5600</v>
      </c>
      <c r="F1820" s="21"/>
      <c r="G1820" s="25">
        <f t="shared" si="56"/>
        <v>0</v>
      </c>
      <c r="H1820" s="26"/>
      <c r="I1820" s="26"/>
      <c r="J1820" s="26"/>
      <c r="K1820" s="26">
        <f t="shared" si="57"/>
        <v>0</v>
      </c>
    </row>
    <row r="1821" spans="1:11" hidden="1">
      <c r="A1821" s="20">
        <v>5152</v>
      </c>
      <c r="B1821" s="36"/>
      <c r="C1821" s="23" t="s">
        <v>2669</v>
      </c>
      <c r="D1821" s="56"/>
      <c r="E1821" s="43">
        <v>5600</v>
      </c>
      <c r="F1821" s="21"/>
      <c r="G1821" s="25">
        <f t="shared" si="56"/>
        <v>0</v>
      </c>
      <c r="H1821" s="26"/>
      <c r="I1821" s="26"/>
      <c r="J1821" s="26"/>
      <c r="K1821" s="26">
        <f t="shared" si="57"/>
        <v>0</v>
      </c>
    </row>
    <row r="1822" spans="1:11" hidden="1">
      <c r="A1822" s="20">
        <v>5153</v>
      </c>
      <c r="B1822" s="36"/>
      <c r="C1822" s="23" t="s">
        <v>2670</v>
      </c>
      <c r="D1822" s="56"/>
      <c r="E1822" s="43">
        <v>8000</v>
      </c>
      <c r="F1822" s="21"/>
      <c r="G1822" s="25">
        <f t="shared" si="56"/>
        <v>0</v>
      </c>
      <c r="H1822" s="26"/>
      <c r="I1822" s="26"/>
      <c r="J1822" s="26"/>
      <c r="K1822" s="26">
        <f t="shared" si="57"/>
        <v>0</v>
      </c>
    </row>
    <row r="1823" spans="1:11" hidden="1">
      <c r="A1823" s="20">
        <v>5154</v>
      </c>
      <c r="B1823" s="36"/>
      <c r="C1823" s="23" t="s">
        <v>2671</v>
      </c>
      <c r="D1823" s="56"/>
      <c r="E1823" s="43">
        <v>22000</v>
      </c>
      <c r="F1823" s="21"/>
      <c r="G1823" s="25">
        <f t="shared" si="56"/>
        <v>0</v>
      </c>
      <c r="H1823" s="26"/>
      <c r="I1823" s="26"/>
      <c r="J1823" s="26"/>
      <c r="K1823" s="26">
        <f t="shared" si="57"/>
        <v>0</v>
      </c>
    </row>
    <row r="1824" spans="1:11" hidden="1">
      <c r="A1824" s="20">
        <v>5155</v>
      </c>
      <c r="B1824" s="36"/>
      <c r="C1824" s="23" t="s">
        <v>2672</v>
      </c>
      <c r="D1824" s="56">
        <v>1000</v>
      </c>
      <c r="E1824" s="43">
        <v>15000</v>
      </c>
      <c r="F1824" s="21"/>
      <c r="G1824" s="25">
        <f t="shared" si="56"/>
        <v>0</v>
      </c>
      <c r="H1824" s="26"/>
      <c r="I1824" s="26"/>
      <c r="J1824" s="26"/>
      <c r="K1824" s="26">
        <f t="shared" si="57"/>
        <v>0</v>
      </c>
    </row>
    <row r="1825" spans="1:11" ht="24" hidden="1">
      <c r="A1825" s="20">
        <v>5156</v>
      </c>
      <c r="B1825" s="36"/>
      <c r="C1825" s="23" t="s">
        <v>2673</v>
      </c>
      <c r="D1825" s="56"/>
      <c r="E1825" s="43">
        <v>39000</v>
      </c>
      <c r="F1825" s="21"/>
      <c r="G1825" s="25">
        <f t="shared" si="56"/>
        <v>0</v>
      </c>
      <c r="H1825" s="26"/>
      <c r="I1825" s="26"/>
      <c r="J1825" s="26"/>
      <c r="K1825" s="26">
        <f t="shared" si="57"/>
        <v>0</v>
      </c>
    </row>
    <row r="1826" spans="1:11" ht="36" hidden="1">
      <c r="A1826" s="20">
        <v>5157</v>
      </c>
      <c r="B1826" s="36"/>
      <c r="C1826" s="23" t="s">
        <v>2674</v>
      </c>
      <c r="D1826" s="56">
        <v>50</v>
      </c>
      <c r="E1826" s="43">
        <v>38000</v>
      </c>
      <c r="F1826" s="21"/>
      <c r="G1826" s="25">
        <f t="shared" si="56"/>
        <v>0</v>
      </c>
      <c r="H1826" s="26"/>
      <c r="I1826" s="26"/>
      <c r="J1826" s="26"/>
      <c r="K1826" s="26">
        <f t="shared" si="57"/>
        <v>0</v>
      </c>
    </row>
    <row r="1827" spans="1:11" hidden="1">
      <c r="A1827" s="20">
        <v>5158</v>
      </c>
      <c r="B1827" s="36"/>
      <c r="C1827" s="23" t="s">
        <v>2675</v>
      </c>
      <c r="D1827" s="56">
        <v>500</v>
      </c>
      <c r="E1827" s="43">
        <v>23000</v>
      </c>
      <c r="F1827" s="21"/>
      <c r="G1827" s="25">
        <f t="shared" si="56"/>
        <v>0</v>
      </c>
      <c r="H1827" s="26"/>
      <c r="I1827" s="26"/>
      <c r="J1827" s="26"/>
      <c r="K1827" s="26">
        <f t="shared" si="57"/>
        <v>0</v>
      </c>
    </row>
    <row r="1828" spans="1:11" hidden="1">
      <c r="A1828" s="20">
        <v>5159</v>
      </c>
      <c r="B1828" s="36"/>
      <c r="C1828" s="23" t="s">
        <v>2676</v>
      </c>
      <c r="D1828" s="56">
        <v>1000</v>
      </c>
      <c r="E1828" s="43">
        <v>14000</v>
      </c>
      <c r="F1828" s="21"/>
      <c r="G1828" s="25">
        <f t="shared" si="56"/>
        <v>0</v>
      </c>
      <c r="H1828" s="26"/>
      <c r="I1828" s="26"/>
      <c r="J1828" s="26"/>
      <c r="K1828" s="26">
        <f t="shared" si="57"/>
        <v>0</v>
      </c>
    </row>
    <row r="1829" spans="1:11" ht="24" hidden="1">
      <c r="A1829" s="20">
        <v>5160</v>
      </c>
      <c r="B1829" s="36"/>
      <c r="C1829" s="23" t="s">
        <v>2677</v>
      </c>
      <c r="D1829" s="56">
        <v>500</v>
      </c>
      <c r="E1829" s="43">
        <v>37000</v>
      </c>
      <c r="F1829" s="21"/>
      <c r="G1829" s="25">
        <f t="shared" si="56"/>
        <v>0</v>
      </c>
      <c r="H1829" s="26"/>
      <c r="I1829" s="26"/>
      <c r="J1829" s="26"/>
      <c r="K1829" s="26">
        <f t="shared" si="57"/>
        <v>0</v>
      </c>
    </row>
    <row r="1830" spans="1:11" ht="24" hidden="1">
      <c r="A1830" s="20">
        <v>5161</v>
      </c>
      <c r="B1830" s="36"/>
      <c r="C1830" s="23" t="s">
        <v>2678</v>
      </c>
      <c r="D1830" s="56">
        <v>500</v>
      </c>
      <c r="E1830" s="43">
        <v>37000</v>
      </c>
      <c r="F1830" s="21"/>
      <c r="G1830" s="25">
        <f t="shared" si="56"/>
        <v>0</v>
      </c>
      <c r="H1830" s="26"/>
      <c r="I1830" s="26"/>
      <c r="J1830" s="26"/>
      <c r="K1830" s="26">
        <f t="shared" si="57"/>
        <v>0</v>
      </c>
    </row>
    <row r="1831" spans="1:11" ht="24" hidden="1">
      <c r="A1831" s="20">
        <v>5162</v>
      </c>
      <c r="B1831" s="36"/>
      <c r="C1831" s="23" t="s">
        <v>2679</v>
      </c>
      <c r="D1831" s="56">
        <v>100</v>
      </c>
      <c r="E1831" s="43">
        <v>28000</v>
      </c>
      <c r="F1831" s="21"/>
      <c r="G1831" s="25">
        <f t="shared" si="56"/>
        <v>0</v>
      </c>
      <c r="H1831" s="26"/>
      <c r="I1831" s="26"/>
      <c r="J1831" s="26"/>
      <c r="K1831" s="26">
        <f t="shared" si="57"/>
        <v>0</v>
      </c>
    </row>
    <row r="1832" spans="1:11" ht="24" hidden="1">
      <c r="A1832" s="20">
        <v>5163</v>
      </c>
      <c r="B1832" s="36"/>
      <c r="C1832" s="23" t="s">
        <v>2680</v>
      </c>
      <c r="D1832" s="56">
        <v>200</v>
      </c>
      <c r="E1832" s="43">
        <v>16000</v>
      </c>
      <c r="F1832" s="21"/>
      <c r="G1832" s="25">
        <f t="shared" si="56"/>
        <v>0</v>
      </c>
      <c r="H1832" s="26"/>
      <c r="I1832" s="26"/>
      <c r="J1832" s="26"/>
      <c r="K1832" s="26">
        <f t="shared" si="57"/>
        <v>0</v>
      </c>
    </row>
    <row r="1833" spans="1:11" hidden="1">
      <c r="A1833" s="20">
        <v>5164</v>
      </c>
      <c r="B1833" s="36"/>
      <c r="C1833" s="23" t="s">
        <v>2681</v>
      </c>
      <c r="D1833" s="56">
        <v>100</v>
      </c>
      <c r="E1833" s="43">
        <v>12000</v>
      </c>
      <c r="F1833" s="21"/>
      <c r="G1833" s="25">
        <f t="shared" si="56"/>
        <v>0</v>
      </c>
      <c r="H1833" s="26"/>
      <c r="I1833" s="26"/>
      <c r="J1833" s="26"/>
      <c r="K1833" s="26">
        <f t="shared" si="57"/>
        <v>0</v>
      </c>
    </row>
    <row r="1834" spans="1:11" ht="24" hidden="1">
      <c r="A1834" s="20">
        <v>5165</v>
      </c>
      <c r="B1834" s="36"/>
      <c r="C1834" s="23" t="s">
        <v>2682</v>
      </c>
      <c r="D1834" s="56">
        <v>100</v>
      </c>
      <c r="E1834" s="43">
        <v>14000</v>
      </c>
      <c r="F1834" s="21"/>
      <c r="G1834" s="25">
        <f t="shared" si="56"/>
        <v>0</v>
      </c>
      <c r="H1834" s="26"/>
      <c r="I1834" s="26"/>
      <c r="J1834" s="26"/>
      <c r="K1834" s="26">
        <f t="shared" si="57"/>
        <v>0</v>
      </c>
    </row>
    <row r="1835" spans="1:11" hidden="1">
      <c r="A1835" s="20">
        <v>5166</v>
      </c>
      <c r="B1835" s="36"/>
      <c r="C1835" s="23" t="s">
        <v>2683</v>
      </c>
      <c r="D1835" s="56">
        <v>500</v>
      </c>
      <c r="E1835" s="43">
        <v>16000</v>
      </c>
      <c r="F1835" s="21"/>
      <c r="G1835" s="25">
        <f t="shared" si="56"/>
        <v>0</v>
      </c>
      <c r="H1835" s="26"/>
      <c r="I1835" s="26"/>
      <c r="J1835" s="26"/>
      <c r="K1835" s="26">
        <f t="shared" si="57"/>
        <v>0</v>
      </c>
    </row>
    <row r="1836" spans="1:11" ht="24" hidden="1">
      <c r="A1836" s="20">
        <v>5167</v>
      </c>
      <c r="B1836" s="36"/>
      <c r="C1836" s="23" t="s">
        <v>2684</v>
      </c>
      <c r="D1836" s="56"/>
      <c r="E1836" s="43">
        <v>59000</v>
      </c>
      <c r="F1836" s="21"/>
      <c r="G1836" s="25">
        <f t="shared" si="56"/>
        <v>0</v>
      </c>
      <c r="H1836" s="26"/>
      <c r="I1836" s="26"/>
      <c r="J1836" s="26"/>
      <c r="K1836" s="26">
        <f t="shared" si="57"/>
        <v>0</v>
      </c>
    </row>
    <row r="1837" spans="1:11" ht="36" hidden="1">
      <c r="A1837" s="20">
        <v>5168</v>
      </c>
      <c r="B1837" s="36"/>
      <c r="C1837" s="23" t="s">
        <v>2685</v>
      </c>
      <c r="D1837" s="56">
        <v>100</v>
      </c>
      <c r="E1837" s="43">
        <v>7000</v>
      </c>
      <c r="F1837" s="21"/>
      <c r="G1837" s="25">
        <f t="shared" si="56"/>
        <v>0</v>
      </c>
      <c r="H1837" s="26"/>
      <c r="I1837" s="26"/>
      <c r="J1837" s="26"/>
      <c r="K1837" s="26">
        <f t="shared" si="57"/>
        <v>0</v>
      </c>
    </row>
    <row r="1838" spans="1:11" hidden="1">
      <c r="A1838" s="20">
        <v>5169</v>
      </c>
      <c r="B1838" s="36"/>
      <c r="C1838" s="23" t="s">
        <v>2686</v>
      </c>
      <c r="D1838" s="56">
        <v>200</v>
      </c>
      <c r="E1838" s="43">
        <v>7000</v>
      </c>
      <c r="F1838" s="21"/>
      <c r="G1838" s="25">
        <f t="shared" si="56"/>
        <v>0</v>
      </c>
      <c r="H1838" s="26"/>
      <c r="I1838" s="26"/>
      <c r="J1838" s="26"/>
      <c r="K1838" s="26">
        <f t="shared" si="57"/>
        <v>0</v>
      </c>
    </row>
    <row r="1839" spans="1:11" hidden="1">
      <c r="A1839" s="20">
        <v>5170</v>
      </c>
      <c r="B1839" s="36"/>
      <c r="C1839" s="23" t="s">
        <v>2687</v>
      </c>
      <c r="D1839" s="56">
        <v>200</v>
      </c>
      <c r="E1839" s="43">
        <v>8500</v>
      </c>
      <c r="F1839" s="21"/>
      <c r="G1839" s="25">
        <f t="shared" si="56"/>
        <v>0</v>
      </c>
      <c r="H1839" s="26"/>
      <c r="I1839" s="26"/>
      <c r="J1839" s="26"/>
      <c r="K1839" s="26">
        <f t="shared" si="57"/>
        <v>0</v>
      </c>
    </row>
    <row r="1840" spans="1:11" hidden="1">
      <c r="A1840" s="20">
        <v>5171</v>
      </c>
      <c r="B1840" s="36"/>
      <c r="C1840" s="23" t="s">
        <v>2688</v>
      </c>
      <c r="D1840" s="56">
        <v>50</v>
      </c>
      <c r="E1840" s="43">
        <v>17000</v>
      </c>
      <c r="F1840" s="21"/>
      <c r="G1840" s="25">
        <f t="shared" si="56"/>
        <v>0</v>
      </c>
      <c r="H1840" s="26"/>
      <c r="I1840" s="26"/>
      <c r="J1840" s="26"/>
      <c r="K1840" s="26">
        <f t="shared" si="57"/>
        <v>0</v>
      </c>
    </row>
    <row r="1841" spans="1:11" ht="48" hidden="1">
      <c r="A1841" s="20">
        <v>5172</v>
      </c>
      <c r="B1841" s="36"/>
      <c r="C1841" s="23" t="s">
        <v>2689</v>
      </c>
      <c r="D1841" s="56" t="s">
        <v>2690</v>
      </c>
      <c r="E1841" s="43">
        <v>82000</v>
      </c>
      <c r="F1841" s="21"/>
      <c r="G1841" s="25">
        <f t="shared" si="56"/>
        <v>0</v>
      </c>
      <c r="H1841" s="26"/>
      <c r="I1841" s="26"/>
      <c r="J1841" s="26"/>
      <c r="K1841" s="26">
        <f t="shared" si="57"/>
        <v>0</v>
      </c>
    </row>
    <row r="1842" spans="1:11" ht="48" hidden="1">
      <c r="A1842" s="20">
        <v>5173</v>
      </c>
      <c r="B1842" s="36"/>
      <c r="C1842" s="23" t="s">
        <v>2691</v>
      </c>
      <c r="D1842" s="56" t="s">
        <v>2690</v>
      </c>
      <c r="E1842" s="43">
        <v>85000</v>
      </c>
      <c r="F1842" s="21"/>
      <c r="G1842" s="25">
        <f t="shared" si="56"/>
        <v>0</v>
      </c>
      <c r="H1842" s="26"/>
      <c r="I1842" s="26"/>
      <c r="J1842" s="26"/>
      <c r="K1842" s="26">
        <f t="shared" si="57"/>
        <v>0</v>
      </c>
    </row>
    <row r="1843" spans="1:11" ht="60" hidden="1">
      <c r="A1843" s="20">
        <v>5174</v>
      </c>
      <c r="B1843" s="36"/>
      <c r="C1843" s="23" t="s">
        <v>2692</v>
      </c>
      <c r="D1843" s="56"/>
      <c r="E1843" s="43">
        <v>53000</v>
      </c>
      <c r="F1843" s="21"/>
      <c r="G1843" s="25">
        <f t="shared" si="56"/>
        <v>0</v>
      </c>
      <c r="H1843" s="26"/>
      <c r="I1843" s="26"/>
      <c r="J1843" s="26"/>
      <c r="K1843" s="26">
        <f t="shared" si="57"/>
        <v>0</v>
      </c>
    </row>
    <row r="1844" spans="1:11" ht="24" hidden="1">
      <c r="A1844" s="20">
        <v>5175</v>
      </c>
      <c r="B1844" s="36"/>
      <c r="C1844" s="23" t="s">
        <v>2693</v>
      </c>
      <c r="D1844" s="56">
        <v>200</v>
      </c>
      <c r="E1844" s="43">
        <v>26000</v>
      </c>
      <c r="F1844" s="21"/>
      <c r="G1844" s="25">
        <f t="shared" si="56"/>
        <v>0</v>
      </c>
      <c r="H1844" s="26"/>
      <c r="I1844" s="26"/>
      <c r="J1844" s="26"/>
      <c r="K1844" s="26">
        <f t="shared" si="57"/>
        <v>0</v>
      </c>
    </row>
    <row r="1845" spans="1:11" ht="36" hidden="1">
      <c r="A1845" s="20">
        <v>5176</v>
      </c>
      <c r="B1845" s="36"/>
      <c r="C1845" s="23" t="s">
        <v>2694</v>
      </c>
      <c r="D1845" s="56">
        <v>100</v>
      </c>
      <c r="E1845" s="43">
        <v>58000</v>
      </c>
      <c r="F1845" s="21"/>
      <c r="G1845" s="25">
        <f t="shared" si="56"/>
        <v>0</v>
      </c>
      <c r="H1845" s="26"/>
      <c r="I1845" s="26"/>
      <c r="J1845" s="26"/>
      <c r="K1845" s="26">
        <f t="shared" si="57"/>
        <v>0</v>
      </c>
    </row>
    <row r="1846" spans="1:11" ht="24" hidden="1">
      <c r="A1846" s="20">
        <v>5177</v>
      </c>
      <c r="B1846" s="36"/>
      <c r="C1846" s="23" t="s">
        <v>2695</v>
      </c>
      <c r="D1846" s="56">
        <v>200</v>
      </c>
      <c r="E1846" s="43">
        <v>13000</v>
      </c>
      <c r="F1846" s="21"/>
      <c r="G1846" s="25">
        <f t="shared" si="56"/>
        <v>0</v>
      </c>
      <c r="H1846" s="26"/>
      <c r="I1846" s="26"/>
      <c r="J1846" s="26"/>
      <c r="K1846" s="26">
        <f t="shared" si="57"/>
        <v>0</v>
      </c>
    </row>
    <row r="1847" spans="1:11" ht="60" hidden="1">
      <c r="A1847" s="20">
        <v>5178</v>
      </c>
      <c r="B1847" s="36"/>
      <c r="C1847" s="62" t="s">
        <v>2696</v>
      </c>
      <c r="D1847" s="56"/>
      <c r="E1847" s="30"/>
      <c r="F1847" s="21"/>
      <c r="G1847" s="25">
        <f t="shared" si="56"/>
        <v>0</v>
      </c>
      <c r="H1847" s="26"/>
      <c r="I1847" s="26"/>
      <c r="J1847" s="26"/>
      <c r="K1847" s="26">
        <f t="shared" si="57"/>
        <v>0</v>
      </c>
    </row>
    <row r="1848" spans="1:11" ht="24" hidden="1">
      <c r="A1848" s="20">
        <v>5179</v>
      </c>
      <c r="B1848" s="36" t="s">
        <v>678</v>
      </c>
      <c r="C1848" s="57" t="s">
        <v>2697</v>
      </c>
      <c r="D1848" s="56" t="s">
        <v>2698</v>
      </c>
      <c r="E1848" s="113">
        <v>29853</v>
      </c>
      <c r="F1848" s="21"/>
      <c r="G1848" s="25">
        <f t="shared" si="56"/>
        <v>0</v>
      </c>
      <c r="H1848" s="26"/>
      <c r="I1848" s="26"/>
      <c r="J1848" s="26"/>
      <c r="K1848" s="26">
        <f t="shared" si="57"/>
        <v>0</v>
      </c>
    </row>
    <row r="1849" spans="1:11" ht="24" hidden="1">
      <c r="A1849" s="20">
        <v>5180</v>
      </c>
      <c r="B1849" s="36" t="s">
        <v>678</v>
      </c>
      <c r="C1849" s="57" t="s">
        <v>2699</v>
      </c>
      <c r="D1849" s="56" t="s">
        <v>2700</v>
      </c>
      <c r="E1849" s="113">
        <v>57405</v>
      </c>
      <c r="F1849" s="21"/>
      <c r="G1849" s="25">
        <f t="shared" si="56"/>
        <v>0</v>
      </c>
      <c r="H1849" s="26"/>
      <c r="I1849" s="26"/>
      <c r="J1849" s="26"/>
      <c r="K1849" s="26">
        <f t="shared" si="57"/>
        <v>0</v>
      </c>
    </row>
    <row r="1850" spans="1:11" ht="24" hidden="1">
      <c r="A1850" s="20">
        <v>5181</v>
      </c>
      <c r="B1850" s="36" t="s">
        <v>678</v>
      </c>
      <c r="C1850" s="57" t="s">
        <v>2701</v>
      </c>
      <c r="D1850" s="56" t="s">
        <v>2698</v>
      </c>
      <c r="E1850" s="113">
        <v>29853</v>
      </c>
      <c r="F1850" s="21"/>
      <c r="G1850" s="25">
        <f t="shared" si="56"/>
        <v>0</v>
      </c>
      <c r="H1850" s="26"/>
      <c r="I1850" s="26"/>
      <c r="J1850" s="26"/>
      <c r="K1850" s="26">
        <f t="shared" si="57"/>
        <v>0</v>
      </c>
    </row>
    <row r="1851" spans="1:11" ht="24" hidden="1">
      <c r="A1851" s="20">
        <v>5182</v>
      </c>
      <c r="B1851" s="36" t="s">
        <v>678</v>
      </c>
      <c r="C1851" s="57" t="s">
        <v>2702</v>
      </c>
      <c r="D1851" s="56" t="s">
        <v>2703</v>
      </c>
      <c r="E1851" s="113">
        <v>57405</v>
      </c>
      <c r="F1851" s="21"/>
      <c r="G1851" s="25">
        <f t="shared" si="56"/>
        <v>0</v>
      </c>
      <c r="H1851" s="26"/>
      <c r="I1851" s="26"/>
      <c r="J1851" s="26"/>
      <c r="K1851" s="26">
        <f t="shared" si="57"/>
        <v>0</v>
      </c>
    </row>
    <row r="1852" spans="1:11" ht="24" hidden="1">
      <c r="A1852" s="20">
        <v>5183</v>
      </c>
      <c r="B1852" s="36" t="s">
        <v>678</v>
      </c>
      <c r="C1852" s="57" t="s">
        <v>2704</v>
      </c>
      <c r="D1852" s="56" t="s">
        <v>2705</v>
      </c>
      <c r="E1852" s="113">
        <v>58540</v>
      </c>
      <c r="F1852" s="21"/>
      <c r="G1852" s="25">
        <f t="shared" si="56"/>
        <v>0</v>
      </c>
      <c r="H1852" s="26"/>
      <c r="I1852" s="26"/>
      <c r="J1852" s="26"/>
      <c r="K1852" s="26">
        <f t="shared" si="57"/>
        <v>0</v>
      </c>
    </row>
    <row r="1853" spans="1:11" ht="36" hidden="1">
      <c r="A1853" s="20">
        <v>5184</v>
      </c>
      <c r="B1853" s="36" t="s">
        <v>678</v>
      </c>
      <c r="C1853" s="57" t="s">
        <v>2706</v>
      </c>
      <c r="D1853" s="56" t="s">
        <v>2705</v>
      </c>
      <c r="E1853" s="113">
        <v>152309</v>
      </c>
      <c r="F1853" s="21"/>
      <c r="G1853" s="25">
        <f t="shared" si="56"/>
        <v>0</v>
      </c>
      <c r="H1853" s="26"/>
      <c r="I1853" s="26"/>
      <c r="J1853" s="26"/>
      <c r="K1853" s="26">
        <f t="shared" si="57"/>
        <v>0</v>
      </c>
    </row>
    <row r="1854" spans="1:11" ht="24" hidden="1">
      <c r="A1854" s="20">
        <v>5185</v>
      </c>
      <c r="B1854" s="36" t="s">
        <v>678</v>
      </c>
      <c r="C1854" s="57" t="s">
        <v>2707</v>
      </c>
      <c r="D1854" s="56" t="s">
        <v>2708</v>
      </c>
      <c r="E1854" s="113">
        <v>18509</v>
      </c>
      <c r="F1854" s="21"/>
      <c r="G1854" s="25">
        <f t="shared" si="56"/>
        <v>0</v>
      </c>
      <c r="H1854" s="26"/>
      <c r="I1854" s="26"/>
      <c r="J1854" s="26"/>
      <c r="K1854" s="26">
        <f t="shared" si="57"/>
        <v>0</v>
      </c>
    </row>
    <row r="1855" spans="1:11" ht="24" hidden="1">
      <c r="A1855" s="20">
        <v>5186</v>
      </c>
      <c r="B1855" s="36" t="s">
        <v>678</v>
      </c>
      <c r="C1855" s="57" t="s">
        <v>2709</v>
      </c>
      <c r="D1855" s="56" t="s">
        <v>2710</v>
      </c>
      <c r="E1855" s="113">
        <v>18509</v>
      </c>
      <c r="F1855" s="21"/>
      <c r="G1855" s="25">
        <f t="shared" si="56"/>
        <v>0</v>
      </c>
      <c r="H1855" s="26"/>
      <c r="I1855" s="26"/>
      <c r="J1855" s="26"/>
      <c r="K1855" s="26">
        <f t="shared" si="57"/>
        <v>0</v>
      </c>
    </row>
    <row r="1856" spans="1:11" ht="24" hidden="1">
      <c r="A1856" s="20">
        <v>5187</v>
      </c>
      <c r="B1856" s="36" t="s">
        <v>678</v>
      </c>
      <c r="C1856" s="57" t="s">
        <v>2711</v>
      </c>
      <c r="D1856" s="56" t="s">
        <v>2712</v>
      </c>
      <c r="E1856" s="113">
        <v>20824</v>
      </c>
      <c r="F1856" s="21"/>
      <c r="G1856" s="25">
        <f t="shared" si="56"/>
        <v>0</v>
      </c>
      <c r="H1856" s="26"/>
      <c r="I1856" s="26"/>
      <c r="J1856" s="26"/>
      <c r="K1856" s="26">
        <f t="shared" si="57"/>
        <v>0</v>
      </c>
    </row>
    <row r="1857" spans="1:11" hidden="1">
      <c r="A1857" s="20">
        <v>5188</v>
      </c>
      <c r="B1857" s="36" t="s">
        <v>678</v>
      </c>
      <c r="C1857" s="57" t="s">
        <v>2713</v>
      </c>
      <c r="D1857" s="56" t="s">
        <v>2714</v>
      </c>
      <c r="E1857" s="113">
        <v>75883</v>
      </c>
      <c r="F1857" s="21"/>
      <c r="G1857" s="25">
        <f t="shared" si="56"/>
        <v>0</v>
      </c>
      <c r="H1857" s="26"/>
      <c r="I1857" s="26"/>
      <c r="J1857" s="26"/>
      <c r="K1857" s="26">
        <f t="shared" si="57"/>
        <v>0</v>
      </c>
    </row>
    <row r="1858" spans="1:11" ht="24" hidden="1">
      <c r="A1858" s="20">
        <v>5189</v>
      </c>
      <c r="B1858" s="36" t="s">
        <v>678</v>
      </c>
      <c r="C1858" s="57" t="s">
        <v>2713</v>
      </c>
      <c r="D1858" s="56" t="s">
        <v>2715</v>
      </c>
      <c r="E1858" s="113">
        <v>82238</v>
      </c>
      <c r="F1858" s="21"/>
      <c r="G1858" s="25">
        <f t="shared" si="56"/>
        <v>0</v>
      </c>
      <c r="H1858" s="26"/>
      <c r="I1858" s="26"/>
      <c r="J1858" s="26"/>
      <c r="K1858" s="26">
        <f t="shared" si="57"/>
        <v>0</v>
      </c>
    </row>
    <row r="1859" spans="1:11" ht="24" hidden="1">
      <c r="A1859" s="20">
        <v>5190</v>
      </c>
      <c r="B1859" s="36" t="s">
        <v>678</v>
      </c>
      <c r="C1859" s="57" t="s">
        <v>2716</v>
      </c>
      <c r="D1859" s="56" t="s">
        <v>2717</v>
      </c>
      <c r="E1859" s="113">
        <v>25828</v>
      </c>
      <c r="F1859" s="21"/>
      <c r="G1859" s="25">
        <f t="shared" si="56"/>
        <v>0</v>
      </c>
      <c r="H1859" s="26"/>
      <c r="I1859" s="26"/>
      <c r="J1859" s="26"/>
      <c r="K1859" s="26">
        <f t="shared" si="57"/>
        <v>0</v>
      </c>
    </row>
    <row r="1860" spans="1:11" hidden="1">
      <c r="A1860" s="20">
        <v>5191</v>
      </c>
      <c r="B1860" s="36" t="s">
        <v>678</v>
      </c>
      <c r="C1860" s="57" t="s">
        <v>2718</v>
      </c>
      <c r="D1860" s="56" t="s">
        <v>2719</v>
      </c>
      <c r="E1860" s="113">
        <v>33334</v>
      </c>
      <c r="F1860" s="21"/>
      <c r="G1860" s="25">
        <f t="shared" si="56"/>
        <v>0</v>
      </c>
      <c r="H1860" s="26"/>
      <c r="I1860" s="26"/>
      <c r="J1860" s="26"/>
      <c r="K1860" s="26">
        <f t="shared" si="57"/>
        <v>0</v>
      </c>
    </row>
    <row r="1861" spans="1:11" ht="36" hidden="1">
      <c r="A1861" s="20">
        <v>5192</v>
      </c>
      <c r="B1861" s="36" t="s">
        <v>678</v>
      </c>
      <c r="C1861" s="89" t="s">
        <v>2720</v>
      </c>
      <c r="D1861" s="110" t="s">
        <v>2714</v>
      </c>
      <c r="E1861" s="113">
        <v>32355</v>
      </c>
      <c r="F1861" s="21"/>
      <c r="G1861" s="25">
        <f t="shared" si="56"/>
        <v>0</v>
      </c>
      <c r="H1861" s="26"/>
      <c r="I1861" s="26"/>
      <c r="J1861" s="26"/>
      <c r="K1861" s="26">
        <f t="shared" si="57"/>
        <v>0</v>
      </c>
    </row>
    <row r="1862" spans="1:11" ht="24" hidden="1">
      <c r="A1862" s="20">
        <v>5193</v>
      </c>
      <c r="B1862" s="36" t="s">
        <v>678</v>
      </c>
      <c r="C1862" s="89" t="s">
        <v>2721</v>
      </c>
      <c r="D1862" s="110" t="s">
        <v>2722</v>
      </c>
      <c r="E1862" s="113">
        <v>52402</v>
      </c>
      <c r="F1862" s="21"/>
      <c r="G1862" s="25">
        <f t="shared" si="56"/>
        <v>0</v>
      </c>
      <c r="H1862" s="26"/>
      <c r="I1862" s="26"/>
      <c r="J1862" s="26"/>
      <c r="K1862" s="26">
        <f t="shared" si="57"/>
        <v>0</v>
      </c>
    </row>
    <row r="1863" spans="1:11" ht="24" hidden="1">
      <c r="A1863" s="20">
        <v>5194</v>
      </c>
      <c r="B1863" s="36" t="s">
        <v>678</v>
      </c>
      <c r="C1863" s="89" t="s">
        <v>2723</v>
      </c>
      <c r="D1863" s="110" t="s">
        <v>2724</v>
      </c>
      <c r="E1863" s="113">
        <v>30071</v>
      </c>
      <c r="F1863" s="21"/>
      <c r="G1863" s="25">
        <f t="shared" si="56"/>
        <v>0</v>
      </c>
      <c r="H1863" s="26"/>
      <c r="I1863" s="26"/>
      <c r="J1863" s="26"/>
      <c r="K1863" s="26">
        <f t="shared" si="57"/>
        <v>0</v>
      </c>
    </row>
    <row r="1864" spans="1:11" ht="24" hidden="1">
      <c r="A1864" s="20">
        <v>5195</v>
      </c>
      <c r="B1864" s="36" t="s">
        <v>678</v>
      </c>
      <c r="C1864" s="89" t="s">
        <v>2725</v>
      </c>
      <c r="D1864" s="110" t="s">
        <v>2726</v>
      </c>
      <c r="E1864" s="113">
        <v>61259</v>
      </c>
      <c r="F1864" s="21"/>
      <c r="G1864" s="25">
        <f t="shared" si="56"/>
        <v>0</v>
      </c>
      <c r="H1864" s="26"/>
      <c r="I1864" s="26"/>
      <c r="J1864" s="26"/>
      <c r="K1864" s="26">
        <f t="shared" si="57"/>
        <v>0</v>
      </c>
    </row>
    <row r="1865" spans="1:11" ht="60" hidden="1">
      <c r="A1865" s="20">
        <v>5196</v>
      </c>
      <c r="B1865" s="36"/>
      <c r="C1865" s="89" t="s">
        <v>2727</v>
      </c>
      <c r="D1865" s="110"/>
      <c r="E1865" s="113"/>
      <c r="F1865" s="21"/>
      <c r="G1865" s="25">
        <f t="shared" si="56"/>
        <v>0</v>
      </c>
      <c r="H1865" s="26"/>
      <c r="I1865" s="26"/>
      <c r="J1865" s="26"/>
      <c r="K1865" s="26">
        <f t="shared" si="57"/>
        <v>0</v>
      </c>
    </row>
    <row r="1866" spans="1:11" ht="84" hidden="1">
      <c r="A1866" s="20">
        <v>5197</v>
      </c>
      <c r="B1866" s="36" t="s">
        <v>678</v>
      </c>
      <c r="C1866" s="89" t="s">
        <v>2728</v>
      </c>
      <c r="D1866" s="110"/>
      <c r="E1866" s="113">
        <v>124771</v>
      </c>
      <c r="F1866" s="21"/>
      <c r="G1866" s="25">
        <f t="shared" si="56"/>
        <v>0</v>
      </c>
      <c r="H1866" s="26"/>
      <c r="I1866" s="26"/>
      <c r="J1866" s="26"/>
      <c r="K1866" s="26">
        <f t="shared" si="57"/>
        <v>0</v>
      </c>
    </row>
    <row r="1867" spans="1:11" ht="84" hidden="1">
      <c r="A1867" s="20">
        <v>5198</v>
      </c>
      <c r="B1867" s="36" t="s">
        <v>678</v>
      </c>
      <c r="C1867" s="89" t="s">
        <v>2729</v>
      </c>
      <c r="D1867" s="110"/>
      <c r="E1867" s="113">
        <v>132090</v>
      </c>
      <c r="F1867" s="21"/>
      <c r="G1867" s="25">
        <f t="shared" si="56"/>
        <v>0</v>
      </c>
      <c r="H1867" s="26"/>
      <c r="I1867" s="26"/>
      <c r="J1867" s="26"/>
      <c r="K1867" s="26">
        <f t="shared" si="57"/>
        <v>0</v>
      </c>
    </row>
    <row r="1868" spans="1:11" ht="60" hidden="1">
      <c r="A1868" s="20">
        <v>5199</v>
      </c>
      <c r="B1868" s="36" t="s">
        <v>678</v>
      </c>
      <c r="C1868" s="89" t="s">
        <v>2730</v>
      </c>
      <c r="D1868" s="110"/>
      <c r="E1868" s="113">
        <v>135556</v>
      </c>
      <c r="F1868" s="21"/>
      <c r="G1868" s="25">
        <f t="shared" si="56"/>
        <v>0</v>
      </c>
      <c r="H1868" s="26"/>
      <c r="I1868" s="26"/>
      <c r="J1868" s="26"/>
      <c r="K1868" s="26">
        <f t="shared" si="57"/>
        <v>0</v>
      </c>
    </row>
    <row r="1869" spans="1:11" ht="60" hidden="1">
      <c r="A1869" s="20">
        <v>5200</v>
      </c>
      <c r="B1869" s="36" t="s">
        <v>678</v>
      </c>
      <c r="C1869" s="89" t="s">
        <v>2731</v>
      </c>
      <c r="D1869" s="110"/>
      <c r="E1869" s="113">
        <v>135556</v>
      </c>
      <c r="F1869" s="21"/>
      <c r="G1869" s="25">
        <f t="shared" si="56"/>
        <v>0</v>
      </c>
      <c r="H1869" s="26"/>
      <c r="I1869" s="26"/>
      <c r="J1869" s="26"/>
      <c r="K1869" s="26">
        <f t="shared" si="57"/>
        <v>0</v>
      </c>
    </row>
    <row r="1870" spans="1:11" ht="48" hidden="1">
      <c r="A1870" s="20">
        <v>5201</v>
      </c>
      <c r="B1870" s="36" t="s">
        <v>678</v>
      </c>
      <c r="C1870" s="89" t="s">
        <v>2732</v>
      </c>
      <c r="D1870" s="110"/>
      <c r="E1870" s="113">
        <v>967586</v>
      </c>
      <c r="F1870" s="21"/>
      <c r="G1870" s="25">
        <f t="shared" si="56"/>
        <v>0</v>
      </c>
      <c r="H1870" s="26"/>
      <c r="I1870" s="26"/>
      <c r="J1870" s="26"/>
      <c r="K1870" s="26">
        <f t="shared" si="57"/>
        <v>0</v>
      </c>
    </row>
    <row r="1871" spans="1:11" ht="48" hidden="1">
      <c r="A1871" s="20">
        <v>5202</v>
      </c>
      <c r="B1871" s="36" t="s">
        <v>678</v>
      </c>
      <c r="C1871" s="89" t="s">
        <v>2733</v>
      </c>
      <c r="D1871" s="110"/>
      <c r="E1871" s="113">
        <v>122844</v>
      </c>
      <c r="F1871" s="21"/>
      <c r="G1871" s="25">
        <f t="shared" si="56"/>
        <v>0</v>
      </c>
      <c r="H1871" s="26"/>
      <c r="I1871" s="26"/>
      <c r="J1871" s="26"/>
      <c r="K1871" s="26">
        <f t="shared" si="57"/>
        <v>0</v>
      </c>
    </row>
    <row r="1872" spans="1:11" ht="48" hidden="1">
      <c r="A1872" s="20">
        <v>5203</v>
      </c>
      <c r="B1872" s="36" t="s">
        <v>678</v>
      </c>
      <c r="C1872" s="23" t="s">
        <v>2734</v>
      </c>
      <c r="D1872" s="56"/>
      <c r="E1872" s="113">
        <v>77607</v>
      </c>
      <c r="F1872" s="21"/>
      <c r="G1872" s="25">
        <f t="shared" ref="G1872:G1935" si="58">E1872*F1872</f>
        <v>0</v>
      </c>
      <c r="H1872" s="26"/>
      <c r="I1872" s="26"/>
      <c r="J1872" s="26"/>
      <c r="K1872" s="26">
        <f t="shared" ref="K1872:K1935" si="59">E1872*J1872</f>
        <v>0</v>
      </c>
    </row>
    <row r="1873" spans="1:11" hidden="1">
      <c r="A1873" s="20">
        <v>5204</v>
      </c>
      <c r="B1873" s="36"/>
      <c r="C1873" s="23" t="s">
        <v>1048</v>
      </c>
      <c r="D1873" s="56"/>
      <c r="E1873" s="113"/>
      <c r="F1873" s="21"/>
      <c r="G1873" s="25">
        <f t="shared" si="58"/>
        <v>0</v>
      </c>
      <c r="H1873" s="26"/>
      <c r="I1873" s="26"/>
      <c r="J1873" s="26"/>
      <c r="K1873" s="26">
        <f t="shared" si="59"/>
        <v>0</v>
      </c>
    </row>
    <row r="1874" spans="1:11" ht="36" hidden="1">
      <c r="A1874" s="20">
        <v>5205</v>
      </c>
      <c r="B1874" s="36" t="s">
        <v>678</v>
      </c>
      <c r="C1874" s="23" t="s">
        <v>2735</v>
      </c>
      <c r="D1874" s="56"/>
      <c r="E1874" s="113">
        <v>49682</v>
      </c>
      <c r="F1874" s="21"/>
      <c r="G1874" s="25">
        <f t="shared" si="58"/>
        <v>0</v>
      </c>
      <c r="H1874" s="26"/>
      <c r="I1874" s="26"/>
      <c r="J1874" s="26"/>
      <c r="K1874" s="26">
        <f t="shared" si="59"/>
        <v>0</v>
      </c>
    </row>
    <row r="1875" spans="1:11" ht="36" hidden="1">
      <c r="A1875" s="20">
        <v>5206</v>
      </c>
      <c r="B1875" s="36" t="s">
        <v>678</v>
      </c>
      <c r="C1875" s="23" t="s">
        <v>2736</v>
      </c>
      <c r="D1875" s="56"/>
      <c r="E1875" s="113">
        <v>107260</v>
      </c>
      <c r="F1875" s="21"/>
      <c r="G1875" s="25">
        <f t="shared" si="58"/>
        <v>0</v>
      </c>
      <c r="H1875" s="26"/>
      <c r="I1875" s="26"/>
      <c r="J1875" s="26"/>
      <c r="K1875" s="26">
        <f t="shared" si="59"/>
        <v>0</v>
      </c>
    </row>
    <row r="1876" spans="1:11" ht="36" hidden="1">
      <c r="A1876" s="20">
        <v>5207</v>
      </c>
      <c r="B1876" s="36" t="s">
        <v>678</v>
      </c>
      <c r="C1876" s="23" t="s">
        <v>2737</v>
      </c>
      <c r="D1876" s="56"/>
      <c r="E1876" s="113">
        <v>107260</v>
      </c>
      <c r="F1876" s="21"/>
      <c r="G1876" s="25">
        <f t="shared" si="58"/>
        <v>0</v>
      </c>
      <c r="H1876" s="26"/>
      <c r="I1876" s="26"/>
      <c r="J1876" s="26"/>
      <c r="K1876" s="26">
        <f t="shared" si="59"/>
        <v>0</v>
      </c>
    </row>
    <row r="1877" spans="1:11" ht="24" hidden="1">
      <c r="A1877" s="20">
        <v>5208</v>
      </c>
      <c r="B1877" s="36" t="s">
        <v>678</v>
      </c>
      <c r="C1877" s="23" t="s">
        <v>2738</v>
      </c>
      <c r="D1877" s="56"/>
      <c r="E1877" s="113">
        <v>52020</v>
      </c>
      <c r="F1877" s="21"/>
      <c r="G1877" s="25">
        <f t="shared" si="58"/>
        <v>0</v>
      </c>
      <c r="H1877" s="26"/>
      <c r="I1877" s="26"/>
      <c r="J1877" s="26"/>
      <c r="K1877" s="26">
        <f t="shared" si="59"/>
        <v>0</v>
      </c>
    </row>
    <row r="1878" spans="1:11" ht="48" hidden="1">
      <c r="A1878" s="20">
        <v>5209</v>
      </c>
      <c r="B1878" s="36" t="s">
        <v>678</v>
      </c>
      <c r="C1878" s="23" t="s">
        <v>2739</v>
      </c>
      <c r="D1878" s="56"/>
      <c r="E1878" s="113">
        <v>28840</v>
      </c>
      <c r="F1878" s="21"/>
      <c r="G1878" s="25">
        <f t="shared" si="58"/>
        <v>0</v>
      </c>
      <c r="H1878" s="26"/>
      <c r="I1878" s="26"/>
      <c r="J1878" s="26"/>
      <c r="K1878" s="26">
        <f t="shared" si="59"/>
        <v>0</v>
      </c>
    </row>
    <row r="1879" spans="1:11" ht="48" hidden="1">
      <c r="A1879" s="20">
        <v>5210</v>
      </c>
      <c r="B1879" s="36" t="s">
        <v>678</v>
      </c>
      <c r="C1879" s="23" t="s">
        <v>2740</v>
      </c>
      <c r="D1879" s="56"/>
      <c r="E1879" s="113">
        <v>90840</v>
      </c>
      <c r="F1879" s="21"/>
      <c r="G1879" s="25">
        <f t="shared" si="58"/>
        <v>0</v>
      </c>
      <c r="H1879" s="26"/>
      <c r="I1879" s="26"/>
      <c r="J1879" s="26"/>
      <c r="K1879" s="26">
        <f t="shared" si="59"/>
        <v>0</v>
      </c>
    </row>
    <row r="1880" spans="1:11" ht="48" hidden="1">
      <c r="A1880" s="20">
        <v>5211</v>
      </c>
      <c r="B1880" s="36" t="s">
        <v>678</v>
      </c>
      <c r="C1880" s="23" t="s">
        <v>2741</v>
      </c>
      <c r="D1880" s="56"/>
      <c r="E1880" s="113">
        <v>483260</v>
      </c>
      <c r="F1880" s="21"/>
      <c r="G1880" s="25">
        <f t="shared" si="58"/>
        <v>0</v>
      </c>
      <c r="H1880" s="26"/>
      <c r="I1880" s="26"/>
      <c r="J1880" s="26"/>
      <c r="K1880" s="26">
        <f t="shared" si="59"/>
        <v>0</v>
      </c>
    </row>
    <row r="1881" spans="1:11" ht="48" hidden="1">
      <c r="A1881" s="20">
        <v>5212</v>
      </c>
      <c r="B1881" s="36" t="s">
        <v>678</v>
      </c>
      <c r="C1881" s="23" t="s">
        <v>2742</v>
      </c>
      <c r="D1881" s="56"/>
      <c r="E1881" s="113">
        <v>466260</v>
      </c>
      <c r="F1881" s="21"/>
      <c r="G1881" s="25">
        <f t="shared" si="58"/>
        <v>0</v>
      </c>
      <c r="H1881" s="26"/>
      <c r="I1881" s="26"/>
      <c r="J1881" s="26"/>
      <c r="K1881" s="26">
        <f t="shared" si="59"/>
        <v>0</v>
      </c>
    </row>
    <row r="1882" spans="1:11" ht="48" hidden="1">
      <c r="A1882" s="20">
        <v>5213</v>
      </c>
      <c r="B1882" s="36" t="s">
        <v>678</v>
      </c>
      <c r="C1882" s="23" t="s">
        <v>2743</v>
      </c>
      <c r="D1882" s="56"/>
      <c r="E1882" s="113">
        <v>466260</v>
      </c>
      <c r="F1882" s="21"/>
      <c r="G1882" s="25">
        <f t="shared" si="58"/>
        <v>0</v>
      </c>
      <c r="H1882" s="26"/>
      <c r="I1882" s="26"/>
      <c r="J1882" s="26"/>
      <c r="K1882" s="26">
        <f t="shared" si="59"/>
        <v>0</v>
      </c>
    </row>
    <row r="1883" spans="1:11" ht="48" hidden="1">
      <c r="A1883" s="20">
        <v>5214</v>
      </c>
      <c r="B1883" s="36" t="s">
        <v>678</v>
      </c>
      <c r="C1883" s="23" t="s">
        <v>2744</v>
      </c>
      <c r="D1883" s="56"/>
      <c r="E1883" s="113">
        <v>466260</v>
      </c>
      <c r="F1883" s="21"/>
      <c r="G1883" s="25">
        <f t="shared" si="58"/>
        <v>0</v>
      </c>
      <c r="H1883" s="26"/>
      <c r="I1883" s="26"/>
      <c r="J1883" s="26"/>
      <c r="K1883" s="26">
        <f t="shared" si="59"/>
        <v>0</v>
      </c>
    </row>
    <row r="1884" spans="1:11" ht="48" hidden="1">
      <c r="A1884" s="20">
        <v>5215</v>
      </c>
      <c r="B1884" s="36" t="s">
        <v>678</v>
      </c>
      <c r="C1884" s="23" t="s">
        <v>2745</v>
      </c>
      <c r="D1884" s="56"/>
      <c r="E1884" s="113">
        <v>466260</v>
      </c>
      <c r="F1884" s="21"/>
      <c r="G1884" s="25">
        <f t="shared" si="58"/>
        <v>0</v>
      </c>
      <c r="H1884" s="26"/>
      <c r="I1884" s="26"/>
      <c r="J1884" s="26"/>
      <c r="K1884" s="26">
        <f t="shared" si="59"/>
        <v>0</v>
      </c>
    </row>
    <row r="1885" spans="1:11" ht="36" hidden="1">
      <c r="A1885" s="20">
        <v>5216</v>
      </c>
      <c r="B1885" s="36" t="s">
        <v>678</v>
      </c>
      <c r="C1885" s="23" t="s">
        <v>2746</v>
      </c>
      <c r="D1885" s="56"/>
      <c r="E1885" s="113">
        <v>358690</v>
      </c>
      <c r="F1885" s="21"/>
      <c r="G1885" s="25">
        <f t="shared" si="58"/>
        <v>0</v>
      </c>
      <c r="H1885" s="26"/>
      <c r="I1885" s="26"/>
      <c r="J1885" s="26"/>
      <c r="K1885" s="26">
        <f t="shared" si="59"/>
        <v>0</v>
      </c>
    </row>
    <row r="1886" spans="1:11" ht="48" hidden="1">
      <c r="A1886" s="20">
        <v>5217</v>
      </c>
      <c r="B1886" s="36" t="s">
        <v>678</v>
      </c>
      <c r="C1886" s="23" t="s">
        <v>2747</v>
      </c>
      <c r="D1886" s="56"/>
      <c r="E1886" s="113">
        <v>59860</v>
      </c>
      <c r="F1886" s="21"/>
      <c r="G1886" s="25">
        <f t="shared" si="58"/>
        <v>0</v>
      </c>
      <c r="H1886" s="26"/>
      <c r="I1886" s="26"/>
      <c r="J1886" s="26"/>
      <c r="K1886" s="26">
        <f t="shared" si="59"/>
        <v>0</v>
      </c>
    </row>
    <row r="1887" spans="1:11" ht="48" hidden="1">
      <c r="A1887" s="20">
        <v>5218</v>
      </c>
      <c r="B1887" s="36"/>
      <c r="C1887" s="62" t="s">
        <v>2748</v>
      </c>
      <c r="D1887" s="56"/>
      <c r="E1887" s="30"/>
      <c r="F1887" s="21"/>
      <c r="G1887" s="25">
        <f t="shared" si="58"/>
        <v>0</v>
      </c>
      <c r="H1887" s="26"/>
      <c r="I1887" s="26"/>
      <c r="J1887" s="26"/>
      <c r="K1887" s="26">
        <f t="shared" si="59"/>
        <v>0</v>
      </c>
    </row>
    <row r="1888" spans="1:11" ht="156" hidden="1">
      <c r="A1888" s="20">
        <v>5219</v>
      </c>
      <c r="B1888" s="36" t="s">
        <v>84</v>
      </c>
      <c r="C1888" s="23" t="s">
        <v>2749</v>
      </c>
      <c r="D1888" s="23" t="s">
        <v>2750</v>
      </c>
      <c r="E1888" s="98">
        <v>6270</v>
      </c>
      <c r="F1888" s="21"/>
      <c r="G1888" s="25">
        <f t="shared" si="58"/>
        <v>0</v>
      </c>
      <c r="H1888" s="26"/>
      <c r="I1888" s="26"/>
      <c r="J1888" s="26"/>
      <c r="K1888" s="26">
        <f t="shared" si="59"/>
        <v>0</v>
      </c>
    </row>
    <row r="1889" spans="1:11" ht="144" hidden="1">
      <c r="A1889" s="20">
        <v>5220</v>
      </c>
      <c r="B1889" s="36" t="s">
        <v>84</v>
      </c>
      <c r="C1889" s="23" t="s">
        <v>2751</v>
      </c>
      <c r="D1889" s="23" t="s">
        <v>2752</v>
      </c>
      <c r="E1889" s="98">
        <v>6270</v>
      </c>
      <c r="F1889" s="21"/>
      <c r="G1889" s="25">
        <f t="shared" si="58"/>
        <v>0</v>
      </c>
      <c r="H1889" s="26"/>
      <c r="I1889" s="26"/>
      <c r="J1889" s="26"/>
      <c r="K1889" s="26">
        <f t="shared" si="59"/>
        <v>0</v>
      </c>
    </row>
    <row r="1890" spans="1:11" ht="144" hidden="1">
      <c r="A1890" s="20">
        <v>5221</v>
      </c>
      <c r="B1890" s="36" t="s">
        <v>84</v>
      </c>
      <c r="C1890" s="23" t="s">
        <v>2753</v>
      </c>
      <c r="D1890" s="23" t="s">
        <v>2754</v>
      </c>
      <c r="E1890" s="98">
        <v>2750</v>
      </c>
      <c r="F1890" s="21"/>
      <c r="G1890" s="25">
        <f t="shared" si="58"/>
        <v>0</v>
      </c>
      <c r="H1890" s="26"/>
      <c r="I1890" s="26"/>
      <c r="J1890" s="26"/>
      <c r="K1890" s="26">
        <f t="shared" si="59"/>
        <v>0</v>
      </c>
    </row>
    <row r="1891" spans="1:11" ht="132" hidden="1">
      <c r="A1891" s="20">
        <v>5222</v>
      </c>
      <c r="B1891" s="36" t="s">
        <v>84</v>
      </c>
      <c r="C1891" s="23" t="s">
        <v>2755</v>
      </c>
      <c r="D1891" s="23" t="s">
        <v>2756</v>
      </c>
      <c r="E1891" s="98">
        <v>3640</v>
      </c>
      <c r="F1891" s="21"/>
      <c r="G1891" s="25">
        <f t="shared" si="58"/>
        <v>0</v>
      </c>
      <c r="H1891" s="26"/>
      <c r="I1891" s="26"/>
      <c r="J1891" s="26"/>
      <c r="K1891" s="26">
        <f t="shared" si="59"/>
        <v>0</v>
      </c>
    </row>
    <row r="1892" spans="1:11" ht="156" hidden="1">
      <c r="A1892" s="20">
        <v>5223</v>
      </c>
      <c r="B1892" s="36" t="s">
        <v>84</v>
      </c>
      <c r="C1892" s="23" t="s">
        <v>2757</v>
      </c>
      <c r="D1892" s="23" t="s">
        <v>2758</v>
      </c>
      <c r="E1892" s="98">
        <v>3250</v>
      </c>
      <c r="F1892" s="21"/>
      <c r="G1892" s="25">
        <f t="shared" si="58"/>
        <v>0</v>
      </c>
      <c r="H1892" s="26"/>
      <c r="I1892" s="26"/>
      <c r="J1892" s="26"/>
      <c r="K1892" s="26">
        <f t="shared" si="59"/>
        <v>0</v>
      </c>
    </row>
    <row r="1893" spans="1:11" ht="132" hidden="1">
      <c r="A1893" s="20">
        <v>5224</v>
      </c>
      <c r="B1893" s="36" t="s">
        <v>84</v>
      </c>
      <c r="C1893" s="23" t="s">
        <v>2759</v>
      </c>
      <c r="D1893" s="23" t="s">
        <v>2760</v>
      </c>
      <c r="E1893" s="98">
        <v>2750</v>
      </c>
      <c r="F1893" s="21"/>
      <c r="G1893" s="25">
        <f t="shared" si="58"/>
        <v>0</v>
      </c>
      <c r="H1893" s="26"/>
      <c r="I1893" s="26"/>
      <c r="J1893" s="26"/>
      <c r="K1893" s="26">
        <f t="shared" si="59"/>
        <v>0</v>
      </c>
    </row>
    <row r="1894" spans="1:11" ht="156" hidden="1">
      <c r="A1894" s="20">
        <v>5225</v>
      </c>
      <c r="B1894" s="36" t="s">
        <v>84</v>
      </c>
      <c r="C1894" s="23" t="s">
        <v>2761</v>
      </c>
      <c r="D1894" s="23" t="s">
        <v>2762</v>
      </c>
      <c r="E1894" s="98">
        <v>4600</v>
      </c>
      <c r="F1894" s="21"/>
      <c r="G1894" s="25">
        <f t="shared" si="58"/>
        <v>0</v>
      </c>
      <c r="H1894" s="26"/>
      <c r="I1894" s="26"/>
      <c r="J1894" s="26"/>
      <c r="K1894" s="26">
        <f t="shared" si="59"/>
        <v>0</v>
      </c>
    </row>
    <row r="1895" spans="1:11" ht="192" hidden="1">
      <c r="A1895" s="20">
        <v>5226</v>
      </c>
      <c r="B1895" s="36" t="s">
        <v>84</v>
      </c>
      <c r="C1895" s="23" t="s">
        <v>2763</v>
      </c>
      <c r="D1895" s="23" t="s">
        <v>2764</v>
      </c>
      <c r="E1895" s="98">
        <v>3100</v>
      </c>
      <c r="F1895" s="21"/>
      <c r="G1895" s="25">
        <f t="shared" si="58"/>
        <v>0</v>
      </c>
      <c r="H1895" s="26"/>
      <c r="I1895" s="26"/>
      <c r="J1895" s="26"/>
      <c r="K1895" s="26">
        <f t="shared" si="59"/>
        <v>0</v>
      </c>
    </row>
    <row r="1896" spans="1:11" ht="132" hidden="1">
      <c r="A1896" s="20">
        <v>5227</v>
      </c>
      <c r="B1896" s="36" t="s">
        <v>84</v>
      </c>
      <c r="C1896" s="23" t="s">
        <v>2765</v>
      </c>
      <c r="D1896" s="23" t="s">
        <v>2766</v>
      </c>
      <c r="E1896" s="98">
        <v>2750</v>
      </c>
      <c r="F1896" s="21"/>
      <c r="G1896" s="25">
        <f t="shared" si="58"/>
        <v>0</v>
      </c>
      <c r="H1896" s="26"/>
      <c r="I1896" s="26"/>
      <c r="J1896" s="26"/>
      <c r="K1896" s="26">
        <f t="shared" si="59"/>
        <v>0</v>
      </c>
    </row>
    <row r="1897" spans="1:11" ht="96" hidden="1">
      <c r="A1897" s="20">
        <v>5228</v>
      </c>
      <c r="B1897" s="36" t="s">
        <v>84</v>
      </c>
      <c r="C1897" s="23" t="s">
        <v>2767</v>
      </c>
      <c r="D1897" s="23" t="s">
        <v>2768</v>
      </c>
      <c r="E1897" s="98">
        <v>4830</v>
      </c>
      <c r="F1897" s="21"/>
      <c r="G1897" s="25">
        <f t="shared" si="58"/>
        <v>0</v>
      </c>
      <c r="H1897" s="26"/>
      <c r="I1897" s="26"/>
      <c r="J1897" s="26"/>
      <c r="K1897" s="26">
        <f t="shared" si="59"/>
        <v>0</v>
      </c>
    </row>
    <row r="1898" spans="1:11" ht="24" hidden="1">
      <c r="A1898" s="20">
        <v>5229</v>
      </c>
      <c r="B1898" s="36" t="s">
        <v>84</v>
      </c>
      <c r="C1898" s="70" t="s">
        <v>2769</v>
      </c>
      <c r="D1898" s="23" t="s">
        <v>2770</v>
      </c>
      <c r="E1898" s="98">
        <v>16200</v>
      </c>
      <c r="F1898" s="21"/>
      <c r="G1898" s="25">
        <f t="shared" si="58"/>
        <v>0</v>
      </c>
      <c r="H1898" s="26"/>
      <c r="I1898" s="26"/>
      <c r="J1898" s="26"/>
      <c r="K1898" s="26">
        <f t="shared" si="59"/>
        <v>0</v>
      </c>
    </row>
    <row r="1899" spans="1:11" ht="24" hidden="1">
      <c r="A1899" s="20">
        <v>5230</v>
      </c>
      <c r="B1899" s="36" t="s">
        <v>24</v>
      </c>
      <c r="C1899" s="70" t="s">
        <v>2771</v>
      </c>
      <c r="D1899" s="23" t="s">
        <v>2772</v>
      </c>
      <c r="E1899" s="98">
        <v>130000</v>
      </c>
      <c r="F1899" s="21"/>
      <c r="G1899" s="25">
        <f t="shared" si="58"/>
        <v>0</v>
      </c>
      <c r="H1899" s="26"/>
      <c r="I1899" s="26"/>
      <c r="J1899" s="26"/>
      <c r="K1899" s="26">
        <f t="shared" si="59"/>
        <v>0</v>
      </c>
    </row>
    <row r="1900" spans="1:11" ht="36" hidden="1">
      <c r="A1900" s="20">
        <v>5231</v>
      </c>
      <c r="B1900" s="36" t="s">
        <v>84</v>
      </c>
      <c r="C1900" s="70" t="s">
        <v>2773</v>
      </c>
      <c r="D1900" s="23"/>
      <c r="E1900" s="98">
        <v>10000</v>
      </c>
      <c r="F1900" s="21"/>
      <c r="G1900" s="25">
        <f t="shared" si="58"/>
        <v>0</v>
      </c>
      <c r="H1900" s="26"/>
      <c r="I1900" s="26"/>
      <c r="J1900" s="26"/>
      <c r="K1900" s="26">
        <f t="shared" si="59"/>
        <v>0</v>
      </c>
    </row>
    <row r="1901" spans="1:11" ht="24" hidden="1">
      <c r="A1901" s="20">
        <v>5232</v>
      </c>
      <c r="B1901" s="36" t="s">
        <v>84</v>
      </c>
      <c r="C1901" s="70" t="s">
        <v>2774</v>
      </c>
      <c r="D1901" s="23" t="s">
        <v>2770</v>
      </c>
      <c r="E1901" s="98">
        <v>40000</v>
      </c>
      <c r="F1901" s="21"/>
      <c r="G1901" s="25">
        <f t="shared" si="58"/>
        <v>0</v>
      </c>
      <c r="H1901" s="26"/>
      <c r="I1901" s="26"/>
      <c r="J1901" s="26"/>
      <c r="K1901" s="26">
        <f t="shared" si="59"/>
        <v>0</v>
      </c>
    </row>
    <row r="1902" spans="1:11" ht="24" hidden="1">
      <c r="A1902" s="20">
        <v>5233</v>
      </c>
      <c r="B1902" s="36" t="s">
        <v>12</v>
      </c>
      <c r="C1902" s="23" t="s">
        <v>2775</v>
      </c>
      <c r="D1902" s="23"/>
      <c r="E1902" s="98">
        <v>335000</v>
      </c>
      <c r="F1902" s="21"/>
      <c r="G1902" s="25">
        <f t="shared" si="58"/>
        <v>0</v>
      </c>
      <c r="H1902" s="26"/>
      <c r="I1902" s="26"/>
      <c r="J1902" s="26"/>
      <c r="K1902" s="26">
        <f t="shared" si="59"/>
        <v>0</v>
      </c>
    </row>
    <row r="1903" spans="1:11" hidden="1">
      <c r="A1903" s="20">
        <v>5234</v>
      </c>
      <c r="B1903" s="36" t="s">
        <v>12</v>
      </c>
      <c r="C1903" s="23" t="s">
        <v>2776</v>
      </c>
      <c r="D1903" s="23"/>
      <c r="E1903" s="98">
        <v>300000</v>
      </c>
      <c r="F1903" s="21"/>
      <c r="G1903" s="25">
        <f t="shared" si="58"/>
        <v>0</v>
      </c>
      <c r="H1903" s="26"/>
      <c r="I1903" s="26"/>
      <c r="J1903" s="26"/>
      <c r="K1903" s="26">
        <f t="shared" si="59"/>
        <v>0</v>
      </c>
    </row>
    <row r="1904" spans="1:11" ht="60" hidden="1">
      <c r="A1904" s="20">
        <v>5235</v>
      </c>
      <c r="B1904" s="36"/>
      <c r="C1904" s="59" t="s">
        <v>2777</v>
      </c>
      <c r="D1904" s="33"/>
      <c r="E1904" s="30"/>
      <c r="F1904" s="21"/>
      <c r="G1904" s="25">
        <f t="shared" si="58"/>
        <v>0</v>
      </c>
      <c r="H1904" s="26"/>
      <c r="I1904" s="26"/>
      <c r="J1904" s="26"/>
      <c r="K1904" s="26">
        <f t="shared" si="59"/>
        <v>0</v>
      </c>
    </row>
    <row r="1905" spans="1:11" hidden="1">
      <c r="A1905" s="20">
        <v>5236</v>
      </c>
      <c r="B1905" s="36"/>
      <c r="C1905" s="29" t="s">
        <v>2778</v>
      </c>
      <c r="D1905" s="33"/>
      <c r="E1905" s="30"/>
      <c r="F1905" s="21"/>
      <c r="G1905" s="25">
        <f t="shared" si="58"/>
        <v>0</v>
      </c>
      <c r="H1905" s="26"/>
      <c r="I1905" s="26"/>
      <c r="J1905" s="26"/>
      <c r="K1905" s="26">
        <f t="shared" si="59"/>
        <v>0</v>
      </c>
    </row>
    <row r="1906" spans="1:11" ht="60" hidden="1">
      <c r="A1906" s="20">
        <v>5237</v>
      </c>
      <c r="B1906" s="36" t="s">
        <v>678</v>
      </c>
      <c r="C1906" s="114" t="s">
        <v>2779</v>
      </c>
      <c r="D1906" s="29" t="s">
        <v>2780</v>
      </c>
      <c r="E1906" s="30">
        <v>126526</v>
      </c>
      <c r="F1906" s="21"/>
      <c r="G1906" s="25">
        <f t="shared" si="58"/>
        <v>0</v>
      </c>
      <c r="H1906" s="26"/>
      <c r="I1906" s="26"/>
      <c r="J1906" s="26"/>
      <c r="K1906" s="26">
        <f t="shared" si="59"/>
        <v>0</v>
      </c>
    </row>
    <row r="1907" spans="1:11" ht="48" hidden="1">
      <c r="A1907" s="20">
        <v>5238</v>
      </c>
      <c r="B1907" s="36" t="s">
        <v>678</v>
      </c>
      <c r="C1907" s="114" t="s">
        <v>2781</v>
      </c>
      <c r="D1907" s="29" t="s">
        <v>2782</v>
      </c>
      <c r="E1907" s="30">
        <v>38139</v>
      </c>
      <c r="F1907" s="21"/>
      <c r="G1907" s="25">
        <f t="shared" si="58"/>
        <v>0</v>
      </c>
      <c r="H1907" s="26"/>
      <c r="I1907" s="26"/>
      <c r="J1907" s="26"/>
      <c r="K1907" s="26">
        <f t="shared" si="59"/>
        <v>0</v>
      </c>
    </row>
    <row r="1908" spans="1:11" ht="24" hidden="1">
      <c r="A1908" s="20">
        <v>5239</v>
      </c>
      <c r="B1908" s="36" t="s">
        <v>678</v>
      </c>
      <c r="C1908" s="114" t="s">
        <v>2783</v>
      </c>
      <c r="D1908" s="29" t="s">
        <v>2784</v>
      </c>
      <c r="E1908" s="44">
        <v>81681</v>
      </c>
      <c r="F1908" s="21"/>
      <c r="G1908" s="25">
        <f t="shared" si="58"/>
        <v>0</v>
      </c>
      <c r="H1908" s="26"/>
      <c r="I1908" s="26"/>
      <c r="J1908" s="26"/>
      <c r="K1908" s="26">
        <f t="shared" si="59"/>
        <v>0</v>
      </c>
    </row>
    <row r="1909" spans="1:11" ht="36" hidden="1">
      <c r="A1909" s="20">
        <v>5240</v>
      </c>
      <c r="B1909" s="36" t="s">
        <v>678</v>
      </c>
      <c r="C1909" s="114" t="s">
        <v>2785</v>
      </c>
      <c r="D1909" s="29" t="s">
        <v>2786</v>
      </c>
      <c r="E1909" s="44">
        <v>55085</v>
      </c>
      <c r="F1909" s="21"/>
      <c r="G1909" s="25">
        <f t="shared" si="58"/>
        <v>0</v>
      </c>
      <c r="H1909" s="26"/>
      <c r="I1909" s="26"/>
      <c r="J1909" s="26"/>
      <c r="K1909" s="26">
        <f t="shared" si="59"/>
        <v>0</v>
      </c>
    </row>
    <row r="1910" spans="1:11" ht="36" hidden="1">
      <c r="A1910" s="20">
        <v>5241</v>
      </c>
      <c r="B1910" s="36" t="s">
        <v>678</v>
      </c>
      <c r="C1910" s="114" t="s">
        <v>2787</v>
      </c>
      <c r="D1910" s="29" t="s">
        <v>2784</v>
      </c>
      <c r="E1910" s="44">
        <v>89538</v>
      </c>
      <c r="F1910" s="21"/>
      <c r="G1910" s="25">
        <f t="shared" si="58"/>
        <v>0</v>
      </c>
      <c r="H1910" s="26"/>
      <c r="I1910" s="26"/>
      <c r="J1910" s="26"/>
      <c r="K1910" s="26">
        <f t="shared" si="59"/>
        <v>0</v>
      </c>
    </row>
    <row r="1911" spans="1:11" ht="48" hidden="1">
      <c r="A1911" s="20">
        <v>5242</v>
      </c>
      <c r="B1911" s="36" t="s">
        <v>678</v>
      </c>
      <c r="C1911" s="114" t="s">
        <v>2788</v>
      </c>
      <c r="D1911" s="29" t="s">
        <v>2789</v>
      </c>
      <c r="E1911" s="44">
        <v>53238</v>
      </c>
      <c r="F1911" s="21"/>
      <c r="G1911" s="25">
        <f t="shared" si="58"/>
        <v>0</v>
      </c>
      <c r="H1911" s="26"/>
      <c r="I1911" s="26"/>
      <c r="J1911" s="26"/>
      <c r="K1911" s="26">
        <f t="shared" si="59"/>
        <v>0</v>
      </c>
    </row>
    <row r="1912" spans="1:11" ht="24" hidden="1">
      <c r="A1912" s="20">
        <v>5243</v>
      </c>
      <c r="B1912" s="36" t="s">
        <v>678</v>
      </c>
      <c r="C1912" s="114" t="s">
        <v>2790</v>
      </c>
      <c r="D1912" s="29" t="s">
        <v>2784</v>
      </c>
      <c r="E1912" s="30">
        <v>68288</v>
      </c>
      <c r="F1912" s="21"/>
      <c r="G1912" s="25">
        <f t="shared" si="58"/>
        <v>0</v>
      </c>
      <c r="H1912" s="26"/>
      <c r="I1912" s="26"/>
      <c r="J1912" s="26"/>
      <c r="K1912" s="26">
        <f t="shared" si="59"/>
        <v>0</v>
      </c>
    </row>
    <row r="1913" spans="1:11" ht="36" hidden="1">
      <c r="A1913" s="20">
        <v>5244</v>
      </c>
      <c r="B1913" s="36" t="s">
        <v>678</v>
      </c>
      <c r="C1913" s="114" t="s">
        <v>2791</v>
      </c>
      <c r="D1913" s="29" t="s">
        <v>2792</v>
      </c>
      <c r="E1913" s="30">
        <v>35939</v>
      </c>
      <c r="F1913" s="21"/>
      <c r="G1913" s="25">
        <f t="shared" si="58"/>
        <v>0</v>
      </c>
      <c r="H1913" s="26"/>
      <c r="I1913" s="26"/>
      <c r="J1913" s="26"/>
      <c r="K1913" s="26">
        <f t="shared" si="59"/>
        <v>0</v>
      </c>
    </row>
    <row r="1914" spans="1:11" ht="36" hidden="1">
      <c r="A1914" s="20">
        <v>5245</v>
      </c>
      <c r="B1914" s="36" t="s">
        <v>678</v>
      </c>
      <c r="C1914" s="38" t="s">
        <v>2793</v>
      </c>
      <c r="D1914" s="29" t="s">
        <v>2784</v>
      </c>
      <c r="E1914" s="44">
        <v>89538</v>
      </c>
      <c r="F1914" s="21"/>
      <c r="G1914" s="25">
        <f t="shared" si="58"/>
        <v>0</v>
      </c>
      <c r="H1914" s="26"/>
      <c r="I1914" s="26"/>
      <c r="J1914" s="26"/>
      <c r="K1914" s="26">
        <f t="shared" si="59"/>
        <v>0</v>
      </c>
    </row>
    <row r="1915" spans="1:11" ht="48" hidden="1">
      <c r="A1915" s="20">
        <v>5246</v>
      </c>
      <c r="B1915" s="36" t="s">
        <v>678</v>
      </c>
      <c r="C1915" s="38" t="s">
        <v>2794</v>
      </c>
      <c r="D1915" s="29" t="s">
        <v>2792</v>
      </c>
      <c r="E1915" s="44">
        <v>47123</v>
      </c>
      <c r="F1915" s="21"/>
      <c r="G1915" s="25">
        <f t="shared" si="58"/>
        <v>0</v>
      </c>
      <c r="H1915" s="26"/>
      <c r="I1915" s="26"/>
      <c r="J1915" s="26"/>
      <c r="K1915" s="26">
        <f t="shared" si="59"/>
        <v>0</v>
      </c>
    </row>
    <row r="1916" spans="1:11" ht="24" hidden="1">
      <c r="A1916" s="20">
        <v>5247</v>
      </c>
      <c r="B1916" s="36" t="s">
        <v>678</v>
      </c>
      <c r="C1916" s="114" t="s">
        <v>2795</v>
      </c>
      <c r="D1916" s="29" t="s">
        <v>2784</v>
      </c>
      <c r="E1916" s="44">
        <v>155065</v>
      </c>
      <c r="F1916" s="21"/>
      <c r="G1916" s="25">
        <f t="shared" si="58"/>
        <v>0</v>
      </c>
      <c r="H1916" s="26"/>
      <c r="I1916" s="26"/>
      <c r="J1916" s="26"/>
      <c r="K1916" s="26">
        <f t="shared" si="59"/>
        <v>0</v>
      </c>
    </row>
    <row r="1917" spans="1:11" ht="48" hidden="1">
      <c r="A1917" s="20">
        <v>5248</v>
      </c>
      <c r="B1917" s="36" t="s">
        <v>678</v>
      </c>
      <c r="C1917" s="114" t="s">
        <v>2796</v>
      </c>
      <c r="D1917" s="29" t="s">
        <v>2797</v>
      </c>
      <c r="E1917" s="44">
        <v>111381</v>
      </c>
      <c r="F1917" s="21"/>
      <c r="G1917" s="25">
        <f t="shared" si="58"/>
        <v>0</v>
      </c>
      <c r="H1917" s="26"/>
      <c r="I1917" s="26"/>
      <c r="J1917" s="26"/>
      <c r="K1917" s="26">
        <f t="shared" si="59"/>
        <v>0</v>
      </c>
    </row>
    <row r="1918" spans="1:11" ht="48" hidden="1">
      <c r="A1918" s="20">
        <v>5249</v>
      </c>
      <c r="B1918" s="36" t="s">
        <v>678</v>
      </c>
      <c r="C1918" s="38" t="s">
        <v>2798</v>
      </c>
      <c r="D1918" s="29" t="s">
        <v>2784</v>
      </c>
      <c r="E1918" s="30">
        <v>104940</v>
      </c>
      <c r="F1918" s="21"/>
      <c r="G1918" s="25">
        <f t="shared" si="58"/>
        <v>0</v>
      </c>
      <c r="H1918" s="26"/>
      <c r="I1918" s="26"/>
      <c r="J1918" s="26"/>
      <c r="K1918" s="26">
        <f t="shared" si="59"/>
        <v>0</v>
      </c>
    </row>
    <row r="1919" spans="1:11" ht="72" hidden="1">
      <c r="A1919" s="20">
        <v>5250</v>
      </c>
      <c r="B1919" s="36" t="s">
        <v>678</v>
      </c>
      <c r="C1919" s="38" t="s">
        <v>2799</v>
      </c>
      <c r="D1919" s="29" t="s">
        <v>2792</v>
      </c>
      <c r="E1919" s="30">
        <v>78417</v>
      </c>
      <c r="F1919" s="21"/>
      <c r="G1919" s="25">
        <f t="shared" si="58"/>
        <v>0</v>
      </c>
      <c r="H1919" s="26"/>
      <c r="I1919" s="26"/>
      <c r="J1919" s="26"/>
      <c r="K1919" s="26">
        <f t="shared" si="59"/>
        <v>0</v>
      </c>
    </row>
    <row r="1920" spans="1:11" ht="48" hidden="1">
      <c r="A1920" s="20">
        <v>5251</v>
      </c>
      <c r="B1920" s="36" t="s">
        <v>678</v>
      </c>
      <c r="C1920" s="38" t="s">
        <v>2800</v>
      </c>
      <c r="D1920" s="29" t="s">
        <v>2784</v>
      </c>
      <c r="E1920" s="44">
        <v>200931</v>
      </c>
      <c r="F1920" s="21"/>
      <c r="G1920" s="25">
        <f t="shared" si="58"/>
        <v>0</v>
      </c>
      <c r="H1920" s="26"/>
      <c r="I1920" s="26"/>
      <c r="J1920" s="26"/>
      <c r="K1920" s="26">
        <f t="shared" si="59"/>
        <v>0</v>
      </c>
    </row>
    <row r="1921" spans="1:11" ht="60" hidden="1">
      <c r="A1921" s="20">
        <v>5252</v>
      </c>
      <c r="B1921" s="36" t="s">
        <v>678</v>
      </c>
      <c r="C1921" s="38" t="s">
        <v>2801</v>
      </c>
      <c r="D1921" s="29" t="s">
        <v>2797</v>
      </c>
      <c r="E1921" s="44">
        <v>137700</v>
      </c>
      <c r="F1921" s="21"/>
      <c r="G1921" s="25">
        <f t="shared" si="58"/>
        <v>0</v>
      </c>
      <c r="H1921" s="26"/>
      <c r="I1921" s="26"/>
      <c r="J1921" s="26"/>
      <c r="K1921" s="26">
        <f t="shared" si="59"/>
        <v>0</v>
      </c>
    </row>
    <row r="1922" spans="1:11" ht="36" hidden="1">
      <c r="A1922" s="20">
        <v>5253</v>
      </c>
      <c r="B1922" s="36" t="s">
        <v>678</v>
      </c>
      <c r="C1922" s="114" t="s">
        <v>2802</v>
      </c>
      <c r="D1922" s="29" t="s">
        <v>2784</v>
      </c>
      <c r="E1922" s="44">
        <v>69450</v>
      </c>
      <c r="F1922" s="21"/>
      <c r="G1922" s="25">
        <f t="shared" si="58"/>
        <v>0</v>
      </c>
      <c r="H1922" s="26"/>
      <c r="I1922" s="26"/>
      <c r="J1922" s="26"/>
      <c r="K1922" s="26">
        <f t="shared" si="59"/>
        <v>0</v>
      </c>
    </row>
    <row r="1923" spans="1:11" ht="48" hidden="1">
      <c r="A1923" s="20">
        <v>5254</v>
      </c>
      <c r="B1923" s="36" t="s">
        <v>678</v>
      </c>
      <c r="C1923" s="114" t="s">
        <v>2803</v>
      </c>
      <c r="D1923" s="29" t="s">
        <v>2804</v>
      </c>
      <c r="E1923" s="44">
        <v>48958</v>
      </c>
      <c r="F1923" s="21"/>
      <c r="G1923" s="25">
        <f t="shared" si="58"/>
        <v>0</v>
      </c>
      <c r="H1923" s="26"/>
      <c r="I1923" s="26"/>
      <c r="J1923" s="26"/>
      <c r="K1923" s="26">
        <f t="shared" si="59"/>
        <v>0</v>
      </c>
    </row>
    <row r="1924" spans="1:11" ht="24" hidden="1">
      <c r="A1924" s="20">
        <v>5255</v>
      </c>
      <c r="B1924" s="36"/>
      <c r="C1924" s="57" t="s">
        <v>2805</v>
      </c>
      <c r="D1924" s="29"/>
      <c r="E1924" s="30"/>
      <c r="F1924" s="21"/>
      <c r="G1924" s="25">
        <f t="shared" si="58"/>
        <v>0</v>
      </c>
      <c r="H1924" s="26"/>
      <c r="I1924" s="26"/>
      <c r="J1924" s="26"/>
      <c r="K1924" s="26">
        <f t="shared" si="59"/>
        <v>0</v>
      </c>
    </row>
    <row r="1925" spans="1:11" ht="24" hidden="1">
      <c r="A1925" s="20">
        <v>5256</v>
      </c>
      <c r="B1925" s="36" t="s">
        <v>678</v>
      </c>
      <c r="C1925" s="57" t="s">
        <v>2806</v>
      </c>
      <c r="D1925" s="23" t="s">
        <v>2807</v>
      </c>
      <c r="E1925" s="30">
        <v>78285</v>
      </c>
      <c r="F1925" s="21"/>
      <c r="G1925" s="25">
        <f t="shared" si="58"/>
        <v>0</v>
      </c>
      <c r="H1925" s="26"/>
      <c r="I1925" s="26"/>
      <c r="J1925" s="26"/>
      <c r="K1925" s="26">
        <f t="shared" si="59"/>
        <v>0</v>
      </c>
    </row>
    <row r="1926" spans="1:11" ht="36" hidden="1">
      <c r="A1926" s="20">
        <v>5257</v>
      </c>
      <c r="B1926" s="36" t="s">
        <v>678</v>
      </c>
      <c r="C1926" s="57" t="s">
        <v>2808</v>
      </c>
      <c r="D1926" s="23" t="s">
        <v>2809</v>
      </c>
      <c r="E1926" s="30">
        <v>55546</v>
      </c>
      <c r="F1926" s="21"/>
      <c r="G1926" s="25">
        <f t="shared" si="58"/>
        <v>0</v>
      </c>
      <c r="H1926" s="26"/>
      <c r="I1926" s="26"/>
      <c r="J1926" s="26"/>
      <c r="K1926" s="26">
        <f t="shared" si="59"/>
        <v>0</v>
      </c>
    </row>
    <row r="1927" spans="1:11" hidden="1">
      <c r="A1927" s="20">
        <v>5258</v>
      </c>
      <c r="B1927" s="36"/>
      <c r="C1927" s="29" t="s">
        <v>2810</v>
      </c>
      <c r="D1927" s="33"/>
      <c r="E1927" s="30"/>
      <c r="F1927" s="21"/>
      <c r="G1927" s="25">
        <f t="shared" si="58"/>
        <v>0</v>
      </c>
      <c r="H1927" s="26"/>
      <c r="I1927" s="26"/>
      <c r="J1927" s="26"/>
      <c r="K1927" s="26">
        <f t="shared" si="59"/>
        <v>0</v>
      </c>
    </row>
    <row r="1928" spans="1:11" ht="24" hidden="1">
      <c r="A1928" s="20">
        <v>5259</v>
      </c>
      <c r="B1928" s="36" t="s">
        <v>678</v>
      </c>
      <c r="C1928" s="114" t="s">
        <v>2811</v>
      </c>
      <c r="D1928" s="29" t="s">
        <v>2784</v>
      </c>
      <c r="E1928" s="30">
        <v>128260</v>
      </c>
      <c r="F1928" s="21"/>
      <c r="G1928" s="25">
        <f t="shared" si="58"/>
        <v>0</v>
      </c>
      <c r="H1928" s="26"/>
      <c r="I1928" s="26"/>
      <c r="J1928" s="26"/>
      <c r="K1928" s="26">
        <f t="shared" si="59"/>
        <v>0</v>
      </c>
    </row>
    <row r="1929" spans="1:11" ht="36" hidden="1">
      <c r="A1929" s="20">
        <v>5260</v>
      </c>
      <c r="B1929" s="36" t="s">
        <v>678</v>
      </c>
      <c r="C1929" s="114" t="s">
        <v>2812</v>
      </c>
      <c r="D1929" s="29" t="s">
        <v>2813</v>
      </c>
      <c r="E1929" s="30">
        <v>54146</v>
      </c>
      <c r="F1929" s="21"/>
      <c r="G1929" s="25">
        <f t="shared" si="58"/>
        <v>0</v>
      </c>
      <c r="H1929" s="26"/>
      <c r="I1929" s="26"/>
      <c r="J1929" s="26"/>
      <c r="K1929" s="26">
        <f t="shared" si="59"/>
        <v>0</v>
      </c>
    </row>
    <row r="1930" spans="1:11" ht="24" hidden="1">
      <c r="A1930" s="20">
        <v>5261</v>
      </c>
      <c r="B1930" s="36" t="s">
        <v>678</v>
      </c>
      <c r="C1930" s="114" t="s">
        <v>2814</v>
      </c>
      <c r="D1930" s="29" t="s">
        <v>2784</v>
      </c>
      <c r="E1930" s="30">
        <v>153243</v>
      </c>
      <c r="F1930" s="21"/>
      <c r="G1930" s="25">
        <f t="shared" si="58"/>
        <v>0</v>
      </c>
      <c r="H1930" s="26"/>
      <c r="I1930" s="26"/>
      <c r="J1930" s="26"/>
      <c r="K1930" s="26">
        <f t="shared" si="59"/>
        <v>0</v>
      </c>
    </row>
    <row r="1931" spans="1:11" ht="36" hidden="1">
      <c r="A1931" s="20">
        <v>5262</v>
      </c>
      <c r="B1931" s="36" t="s">
        <v>678</v>
      </c>
      <c r="C1931" s="114" t="s">
        <v>2815</v>
      </c>
      <c r="D1931" s="29" t="s">
        <v>2792</v>
      </c>
      <c r="E1931" s="30">
        <v>82148</v>
      </c>
      <c r="F1931" s="21"/>
      <c r="G1931" s="25">
        <f t="shared" si="58"/>
        <v>0</v>
      </c>
      <c r="H1931" s="26"/>
      <c r="I1931" s="26"/>
      <c r="J1931" s="26"/>
      <c r="K1931" s="26">
        <f t="shared" si="59"/>
        <v>0</v>
      </c>
    </row>
    <row r="1932" spans="1:11" ht="24" hidden="1">
      <c r="A1932" s="20">
        <v>5263</v>
      </c>
      <c r="B1932" s="36" t="s">
        <v>678</v>
      </c>
      <c r="C1932" s="114" t="s">
        <v>2816</v>
      </c>
      <c r="D1932" s="29" t="s">
        <v>2784</v>
      </c>
      <c r="E1932" s="44">
        <v>165981</v>
      </c>
      <c r="F1932" s="21"/>
      <c r="G1932" s="25">
        <f t="shared" si="58"/>
        <v>0</v>
      </c>
      <c r="H1932" s="26"/>
      <c r="I1932" s="26"/>
      <c r="J1932" s="26"/>
      <c r="K1932" s="26">
        <f t="shared" si="59"/>
        <v>0</v>
      </c>
    </row>
    <row r="1933" spans="1:11" ht="48" hidden="1">
      <c r="A1933" s="20">
        <v>5264</v>
      </c>
      <c r="B1933" s="36" t="s">
        <v>678</v>
      </c>
      <c r="C1933" s="114" t="s">
        <v>2817</v>
      </c>
      <c r="D1933" s="29" t="s">
        <v>2792</v>
      </c>
      <c r="E1933" s="44">
        <v>127454</v>
      </c>
      <c r="F1933" s="21"/>
      <c r="G1933" s="25">
        <f t="shared" si="58"/>
        <v>0</v>
      </c>
      <c r="H1933" s="26"/>
      <c r="I1933" s="26"/>
      <c r="J1933" s="26"/>
      <c r="K1933" s="26">
        <f t="shared" si="59"/>
        <v>0</v>
      </c>
    </row>
    <row r="1934" spans="1:11" ht="24" hidden="1">
      <c r="A1934" s="20">
        <v>5265</v>
      </c>
      <c r="B1934" s="36" t="s">
        <v>678</v>
      </c>
      <c r="C1934" s="114" t="s">
        <v>2818</v>
      </c>
      <c r="D1934" s="29" t="s">
        <v>2784</v>
      </c>
      <c r="E1934" s="44">
        <v>149388</v>
      </c>
      <c r="F1934" s="21"/>
      <c r="G1934" s="25">
        <f t="shared" si="58"/>
        <v>0</v>
      </c>
      <c r="H1934" s="26"/>
      <c r="I1934" s="26"/>
      <c r="J1934" s="26"/>
      <c r="K1934" s="26">
        <f t="shared" si="59"/>
        <v>0</v>
      </c>
    </row>
    <row r="1935" spans="1:11" ht="36" hidden="1">
      <c r="A1935" s="20">
        <v>5266</v>
      </c>
      <c r="B1935" s="36" t="s">
        <v>678</v>
      </c>
      <c r="C1935" s="114" t="s">
        <v>2819</v>
      </c>
      <c r="D1935" s="29" t="s">
        <v>2820</v>
      </c>
      <c r="E1935" s="44">
        <v>104331</v>
      </c>
      <c r="F1935" s="21"/>
      <c r="G1935" s="25">
        <f t="shared" si="58"/>
        <v>0</v>
      </c>
      <c r="H1935" s="26"/>
      <c r="I1935" s="26"/>
      <c r="J1935" s="26"/>
      <c r="K1935" s="26">
        <f t="shared" si="59"/>
        <v>0</v>
      </c>
    </row>
    <row r="1936" spans="1:11" ht="60" hidden="1">
      <c r="A1936" s="20">
        <v>5267</v>
      </c>
      <c r="B1936" s="36" t="s">
        <v>678</v>
      </c>
      <c r="C1936" s="114" t="s">
        <v>2821</v>
      </c>
      <c r="D1936" s="29" t="s">
        <v>2784</v>
      </c>
      <c r="E1936" s="30">
        <v>119926</v>
      </c>
      <c r="F1936" s="21"/>
      <c r="G1936" s="25">
        <f t="shared" ref="G1936:G1999" si="60">E1936*F1936</f>
        <v>0</v>
      </c>
      <c r="H1936" s="26"/>
      <c r="I1936" s="26"/>
      <c r="J1936" s="26"/>
      <c r="K1936" s="26">
        <f t="shared" ref="K1936:K1999" si="61">E1936*J1936</f>
        <v>0</v>
      </c>
    </row>
    <row r="1937" spans="1:11" ht="72" hidden="1">
      <c r="A1937" s="20">
        <v>5268</v>
      </c>
      <c r="B1937" s="36" t="s">
        <v>678</v>
      </c>
      <c r="C1937" s="114" t="s">
        <v>2822</v>
      </c>
      <c r="D1937" s="29" t="s">
        <v>2792</v>
      </c>
      <c r="E1937" s="30">
        <v>54613</v>
      </c>
      <c r="F1937" s="21"/>
      <c r="G1937" s="25">
        <f t="shared" si="60"/>
        <v>0</v>
      </c>
      <c r="H1937" s="26"/>
      <c r="I1937" s="26"/>
      <c r="J1937" s="26"/>
      <c r="K1937" s="26">
        <f t="shared" si="61"/>
        <v>0</v>
      </c>
    </row>
    <row r="1938" spans="1:11" ht="60" hidden="1">
      <c r="A1938" s="20">
        <v>5269</v>
      </c>
      <c r="B1938" s="36" t="s">
        <v>678</v>
      </c>
      <c r="C1938" s="114" t="s">
        <v>2823</v>
      </c>
      <c r="D1938" s="29" t="s">
        <v>2824</v>
      </c>
      <c r="E1938" s="30">
        <v>61142</v>
      </c>
      <c r="F1938" s="21"/>
      <c r="G1938" s="25">
        <f t="shared" si="60"/>
        <v>0</v>
      </c>
      <c r="H1938" s="26"/>
      <c r="I1938" s="26"/>
      <c r="J1938" s="26"/>
      <c r="K1938" s="26">
        <f t="shared" si="61"/>
        <v>0</v>
      </c>
    </row>
    <row r="1939" spans="1:11" ht="60" hidden="1">
      <c r="A1939" s="20">
        <v>5270</v>
      </c>
      <c r="B1939" s="36" t="s">
        <v>678</v>
      </c>
      <c r="C1939" s="114" t="s">
        <v>2825</v>
      </c>
      <c r="D1939" s="29" t="s">
        <v>2826</v>
      </c>
      <c r="E1939" s="44">
        <v>22338</v>
      </c>
      <c r="F1939" s="21"/>
      <c r="G1939" s="25">
        <f t="shared" si="60"/>
        <v>0</v>
      </c>
      <c r="H1939" s="26"/>
      <c r="I1939" s="26"/>
      <c r="J1939" s="26"/>
      <c r="K1939" s="26">
        <f t="shared" si="61"/>
        <v>0</v>
      </c>
    </row>
    <row r="1940" spans="1:11" ht="72" hidden="1">
      <c r="A1940" s="20">
        <v>5271</v>
      </c>
      <c r="B1940" s="36" t="s">
        <v>678</v>
      </c>
      <c r="C1940" s="114" t="s">
        <v>2827</v>
      </c>
      <c r="D1940" s="29" t="s">
        <v>2784</v>
      </c>
      <c r="E1940" s="44">
        <v>88560</v>
      </c>
      <c r="F1940" s="21"/>
      <c r="G1940" s="25">
        <f t="shared" si="60"/>
        <v>0</v>
      </c>
      <c r="H1940" s="26"/>
      <c r="I1940" s="26"/>
      <c r="J1940" s="26"/>
      <c r="K1940" s="26">
        <f t="shared" si="61"/>
        <v>0</v>
      </c>
    </row>
    <row r="1941" spans="1:11" ht="84" hidden="1">
      <c r="A1941" s="20">
        <v>5272</v>
      </c>
      <c r="B1941" s="36" t="s">
        <v>678</v>
      </c>
      <c r="C1941" s="114" t="s">
        <v>2828</v>
      </c>
      <c r="D1941" s="29" t="s">
        <v>2829</v>
      </c>
      <c r="E1941" s="44">
        <v>50889</v>
      </c>
      <c r="F1941" s="21"/>
      <c r="G1941" s="25">
        <f t="shared" si="60"/>
        <v>0</v>
      </c>
      <c r="H1941" s="26"/>
      <c r="I1941" s="26"/>
      <c r="J1941" s="26"/>
      <c r="K1941" s="26">
        <f t="shared" si="61"/>
        <v>0</v>
      </c>
    </row>
    <row r="1942" spans="1:11" ht="72" hidden="1">
      <c r="A1942" s="20">
        <v>5273</v>
      </c>
      <c r="B1942" s="36" t="s">
        <v>678</v>
      </c>
      <c r="C1942" s="114" t="s">
        <v>2830</v>
      </c>
      <c r="D1942" s="29" t="s">
        <v>2831</v>
      </c>
      <c r="E1942" s="44">
        <v>56974</v>
      </c>
      <c r="F1942" s="21"/>
      <c r="G1942" s="25">
        <f t="shared" si="60"/>
        <v>0</v>
      </c>
      <c r="H1942" s="26"/>
      <c r="I1942" s="26"/>
      <c r="J1942" s="26"/>
      <c r="K1942" s="26">
        <f t="shared" si="61"/>
        <v>0</v>
      </c>
    </row>
    <row r="1943" spans="1:11" ht="60" hidden="1">
      <c r="A1943" s="20">
        <v>5274</v>
      </c>
      <c r="B1943" s="36" t="s">
        <v>678</v>
      </c>
      <c r="C1943" s="38" t="s">
        <v>2832</v>
      </c>
      <c r="D1943" s="29" t="s">
        <v>2784</v>
      </c>
      <c r="E1943" s="44">
        <v>2530520</v>
      </c>
      <c r="F1943" s="21"/>
      <c r="G1943" s="25">
        <f t="shared" si="60"/>
        <v>0</v>
      </c>
      <c r="H1943" s="26"/>
      <c r="I1943" s="26"/>
      <c r="J1943" s="26"/>
      <c r="K1943" s="26">
        <f t="shared" si="61"/>
        <v>0</v>
      </c>
    </row>
    <row r="1944" spans="1:11" ht="72" hidden="1">
      <c r="A1944" s="20">
        <v>5275</v>
      </c>
      <c r="B1944" s="36" t="s">
        <v>678</v>
      </c>
      <c r="C1944" s="38" t="s">
        <v>2833</v>
      </c>
      <c r="D1944" s="29" t="s">
        <v>2834</v>
      </c>
      <c r="E1944" s="44">
        <v>246000</v>
      </c>
      <c r="F1944" s="21"/>
      <c r="G1944" s="25">
        <f t="shared" si="60"/>
        <v>0</v>
      </c>
      <c r="H1944" s="26"/>
      <c r="I1944" s="26"/>
      <c r="J1944" s="26"/>
      <c r="K1944" s="26">
        <f t="shared" si="61"/>
        <v>0</v>
      </c>
    </row>
    <row r="1945" spans="1:11" ht="72" hidden="1">
      <c r="A1945" s="20">
        <v>5276</v>
      </c>
      <c r="B1945" s="36" t="s">
        <v>678</v>
      </c>
      <c r="C1945" s="38" t="s">
        <v>2835</v>
      </c>
      <c r="D1945" s="29" t="s">
        <v>2836</v>
      </c>
      <c r="E1945" s="44">
        <v>82000</v>
      </c>
      <c r="F1945" s="21"/>
      <c r="G1945" s="25">
        <f t="shared" si="60"/>
        <v>0</v>
      </c>
      <c r="H1945" s="26"/>
      <c r="I1945" s="26"/>
      <c r="J1945" s="26"/>
      <c r="K1945" s="26">
        <f t="shared" si="61"/>
        <v>0</v>
      </c>
    </row>
    <row r="1946" spans="1:11" ht="48" hidden="1">
      <c r="A1946" s="20">
        <v>5277</v>
      </c>
      <c r="B1946" s="36" t="s">
        <v>678</v>
      </c>
      <c r="C1946" s="114" t="s">
        <v>2837</v>
      </c>
      <c r="D1946" s="29" t="s">
        <v>2784</v>
      </c>
      <c r="E1946" s="30">
        <v>176563</v>
      </c>
      <c r="F1946" s="21"/>
      <c r="G1946" s="25">
        <f t="shared" si="60"/>
        <v>0</v>
      </c>
      <c r="H1946" s="26"/>
      <c r="I1946" s="26"/>
      <c r="J1946" s="26"/>
      <c r="K1946" s="26">
        <f t="shared" si="61"/>
        <v>0</v>
      </c>
    </row>
    <row r="1947" spans="1:11" ht="60" hidden="1">
      <c r="A1947" s="20">
        <v>5278</v>
      </c>
      <c r="B1947" s="36" t="s">
        <v>678</v>
      </c>
      <c r="C1947" s="114" t="s">
        <v>2838</v>
      </c>
      <c r="D1947" s="29" t="s">
        <v>2792</v>
      </c>
      <c r="E1947" s="30">
        <v>67681</v>
      </c>
      <c r="F1947" s="21"/>
      <c r="G1947" s="25">
        <f t="shared" si="60"/>
        <v>0</v>
      </c>
      <c r="H1947" s="26"/>
      <c r="I1947" s="26"/>
      <c r="J1947" s="26"/>
      <c r="K1947" s="26">
        <f t="shared" si="61"/>
        <v>0</v>
      </c>
    </row>
    <row r="1948" spans="1:11" ht="48" hidden="1">
      <c r="A1948" s="20">
        <v>5279</v>
      </c>
      <c r="B1948" s="36" t="s">
        <v>678</v>
      </c>
      <c r="C1948" s="114" t="s">
        <v>2839</v>
      </c>
      <c r="D1948" s="114" t="s">
        <v>2840</v>
      </c>
      <c r="E1948" s="30">
        <v>82148</v>
      </c>
      <c r="F1948" s="21"/>
      <c r="G1948" s="25">
        <f t="shared" si="60"/>
        <v>0</v>
      </c>
      <c r="H1948" s="26"/>
      <c r="I1948" s="26"/>
      <c r="J1948" s="26"/>
      <c r="K1948" s="26">
        <f t="shared" si="61"/>
        <v>0</v>
      </c>
    </row>
    <row r="1949" spans="1:11" hidden="1">
      <c r="A1949" s="20">
        <v>5280</v>
      </c>
      <c r="B1949" s="36"/>
      <c r="C1949" s="29" t="s">
        <v>2841</v>
      </c>
      <c r="D1949" s="33"/>
      <c r="E1949" s="30"/>
      <c r="F1949" s="21"/>
      <c r="G1949" s="25">
        <f t="shared" si="60"/>
        <v>0</v>
      </c>
      <c r="H1949" s="26"/>
      <c r="I1949" s="26"/>
      <c r="J1949" s="26"/>
      <c r="K1949" s="26">
        <f t="shared" si="61"/>
        <v>0</v>
      </c>
    </row>
    <row r="1950" spans="1:11" ht="24" hidden="1">
      <c r="A1950" s="20">
        <v>5281</v>
      </c>
      <c r="B1950" s="36" t="s">
        <v>678</v>
      </c>
      <c r="C1950" s="114" t="s">
        <v>2842</v>
      </c>
      <c r="D1950" s="29" t="s">
        <v>2784</v>
      </c>
      <c r="E1950" s="44">
        <v>94615</v>
      </c>
      <c r="F1950" s="21"/>
      <c r="G1950" s="25">
        <f t="shared" si="60"/>
        <v>0</v>
      </c>
      <c r="H1950" s="26"/>
      <c r="I1950" s="26"/>
      <c r="J1950" s="26"/>
      <c r="K1950" s="26">
        <f t="shared" si="61"/>
        <v>0</v>
      </c>
    </row>
    <row r="1951" spans="1:11" ht="36" hidden="1">
      <c r="A1951" s="20">
        <v>5282</v>
      </c>
      <c r="B1951" s="36" t="s">
        <v>678</v>
      </c>
      <c r="C1951" s="114" t="s">
        <v>2843</v>
      </c>
      <c r="D1951" s="29" t="s">
        <v>2797</v>
      </c>
      <c r="E1951" s="44">
        <v>61154</v>
      </c>
      <c r="F1951" s="21"/>
      <c r="G1951" s="25">
        <f t="shared" si="60"/>
        <v>0</v>
      </c>
      <c r="H1951" s="26"/>
      <c r="I1951" s="26"/>
      <c r="J1951" s="26"/>
      <c r="K1951" s="26">
        <f t="shared" si="61"/>
        <v>0</v>
      </c>
    </row>
    <row r="1952" spans="1:11" ht="36" hidden="1">
      <c r="A1952" s="20">
        <v>5283</v>
      </c>
      <c r="B1952" s="36" t="s">
        <v>678</v>
      </c>
      <c r="C1952" s="38" t="s">
        <v>2844</v>
      </c>
      <c r="D1952" s="29" t="s">
        <v>2784</v>
      </c>
      <c r="E1952" s="44">
        <v>159717</v>
      </c>
      <c r="F1952" s="21"/>
      <c r="G1952" s="25">
        <f t="shared" si="60"/>
        <v>0</v>
      </c>
      <c r="H1952" s="26"/>
      <c r="I1952" s="26"/>
      <c r="J1952" s="26"/>
      <c r="K1952" s="26">
        <f t="shared" si="61"/>
        <v>0</v>
      </c>
    </row>
    <row r="1953" spans="1:11" ht="36" hidden="1">
      <c r="A1953" s="20">
        <v>5284</v>
      </c>
      <c r="B1953" s="36" t="s">
        <v>678</v>
      </c>
      <c r="C1953" s="114" t="s">
        <v>2845</v>
      </c>
      <c r="D1953" s="29" t="s">
        <v>2846</v>
      </c>
      <c r="E1953" s="44">
        <v>57367</v>
      </c>
      <c r="F1953" s="21"/>
      <c r="G1953" s="25">
        <f t="shared" si="60"/>
        <v>0</v>
      </c>
      <c r="H1953" s="26"/>
      <c r="I1953" s="26"/>
      <c r="J1953" s="26"/>
      <c r="K1953" s="26">
        <f t="shared" si="61"/>
        <v>0</v>
      </c>
    </row>
    <row r="1954" spans="1:11" ht="24" hidden="1">
      <c r="A1954" s="20">
        <v>5285</v>
      </c>
      <c r="B1954" s="36" t="s">
        <v>678</v>
      </c>
      <c r="C1954" s="114" t="s">
        <v>2847</v>
      </c>
      <c r="D1954" s="29" t="s">
        <v>2784</v>
      </c>
      <c r="E1954" s="44">
        <v>78104</v>
      </c>
      <c r="F1954" s="21"/>
      <c r="G1954" s="25">
        <f t="shared" si="60"/>
        <v>0</v>
      </c>
      <c r="H1954" s="26"/>
      <c r="I1954" s="26"/>
      <c r="J1954" s="26"/>
      <c r="K1954" s="26">
        <f t="shared" si="61"/>
        <v>0</v>
      </c>
    </row>
    <row r="1955" spans="1:11" ht="36" hidden="1">
      <c r="A1955" s="20">
        <v>5286</v>
      </c>
      <c r="B1955" s="36" t="s">
        <v>678</v>
      </c>
      <c r="C1955" s="114" t="s">
        <v>2848</v>
      </c>
      <c r="D1955" s="29" t="s">
        <v>2849</v>
      </c>
      <c r="E1955" s="44">
        <v>74054</v>
      </c>
      <c r="F1955" s="21"/>
      <c r="G1955" s="25">
        <f t="shared" si="60"/>
        <v>0</v>
      </c>
      <c r="H1955" s="26"/>
      <c r="I1955" s="26"/>
      <c r="J1955" s="26"/>
      <c r="K1955" s="26">
        <f t="shared" si="61"/>
        <v>0</v>
      </c>
    </row>
    <row r="1956" spans="1:11" ht="36" hidden="1">
      <c r="A1956" s="20">
        <v>5287</v>
      </c>
      <c r="B1956" s="36" t="s">
        <v>678</v>
      </c>
      <c r="C1956" s="114" t="s">
        <v>2850</v>
      </c>
      <c r="D1956" s="29" t="s">
        <v>2846</v>
      </c>
      <c r="E1956" s="44">
        <v>66461</v>
      </c>
      <c r="F1956" s="21"/>
      <c r="G1956" s="25">
        <f t="shared" si="60"/>
        <v>0</v>
      </c>
      <c r="H1956" s="26"/>
      <c r="I1956" s="26"/>
      <c r="J1956" s="26"/>
      <c r="K1956" s="26">
        <f t="shared" si="61"/>
        <v>0</v>
      </c>
    </row>
    <row r="1957" spans="1:11" ht="24" hidden="1">
      <c r="A1957" s="20">
        <v>5288</v>
      </c>
      <c r="B1957" s="36" t="s">
        <v>678</v>
      </c>
      <c r="C1957" s="38" t="s">
        <v>2851</v>
      </c>
      <c r="D1957" s="29" t="s">
        <v>2784</v>
      </c>
      <c r="E1957" s="44">
        <v>122308</v>
      </c>
      <c r="F1957" s="21"/>
      <c r="G1957" s="25">
        <f t="shared" si="60"/>
        <v>0</v>
      </c>
      <c r="H1957" s="26"/>
      <c r="I1957" s="26"/>
      <c r="J1957" s="26"/>
      <c r="K1957" s="26">
        <f t="shared" si="61"/>
        <v>0</v>
      </c>
    </row>
    <row r="1958" spans="1:11" ht="36" hidden="1">
      <c r="A1958" s="20">
        <v>5289</v>
      </c>
      <c r="B1958" s="36" t="s">
        <v>678</v>
      </c>
      <c r="C1958" s="38" t="s">
        <v>2852</v>
      </c>
      <c r="D1958" s="29" t="s">
        <v>2846</v>
      </c>
      <c r="E1958" s="44">
        <v>63646</v>
      </c>
      <c r="F1958" s="21"/>
      <c r="G1958" s="25">
        <f t="shared" si="60"/>
        <v>0</v>
      </c>
      <c r="H1958" s="26"/>
      <c r="I1958" s="26"/>
      <c r="J1958" s="26"/>
      <c r="K1958" s="26">
        <f t="shared" si="61"/>
        <v>0</v>
      </c>
    </row>
    <row r="1959" spans="1:11" ht="24" hidden="1">
      <c r="A1959" s="20">
        <v>5290</v>
      </c>
      <c r="B1959" s="36"/>
      <c r="C1959" s="29" t="s">
        <v>2853</v>
      </c>
      <c r="D1959" s="33"/>
      <c r="E1959" s="30"/>
      <c r="F1959" s="21"/>
      <c r="G1959" s="25">
        <f t="shared" si="60"/>
        <v>0</v>
      </c>
      <c r="H1959" s="26"/>
      <c r="I1959" s="26"/>
      <c r="J1959" s="26"/>
      <c r="K1959" s="26">
        <f t="shared" si="61"/>
        <v>0</v>
      </c>
    </row>
    <row r="1960" spans="1:11" ht="36" hidden="1">
      <c r="A1960" s="20">
        <v>5291</v>
      </c>
      <c r="B1960" s="36" t="s">
        <v>678</v>
      </c>
      <c r="C1960" s="38" t="s">
        <v>2854</v>
      </c>
      <c r="D1960" s="29" t="s">
        <v>2855</v>
      </c>
      <c r="E1960" s="30">
        <v>62075</v>
      </c>
      <c r="F1960" s="21"/>
      <c r="G1960" s="25">
        <f t="shared" si="60"/>
        <v>0</v>
      </c>
      <c r="H1960" s="26"/>
      <c r="I1960" s="26"/>
      <c r="J1960" s="26"/>
      <c r="K1960" s="26">
        <f t="shared" si="61"/>
        <v>0</v>
      </c>
    </row>
    <row r="1961" spans="1:11" ht="36" hidden="1">
      <c r="A1961" s="20">
        <v>5292</v>
      </c>
      <c r="B1961" s="36" t="s">
        <v>678</v>
      </c>
      <c r="C1961" s="38" t="s">
        <v>2856</v>
      </c>
      <c r="D1961" s="29" t="s">
        <v>2857</v>
      </c>
      <c r="E1961" s="30">
        <v>168027</v>
      </c>
      <c r="F1961" s="21"/>
      <c r="G1961" s="25">
        <f t="shared" si="60"/>
        <v>0</v>
      </c>
      <c r="H1961" s="26"/>
      <c r="I1961" s="26"/>
      <c r="J1961" s="26"/>
      <c r="K1961" s="26">
        <f t="shared" si="61"/>
        <v>0</v>
      </c>
    </row>
    <row r="1962" spans="1:11" ht="48" hidden="1">
      <c r="A1962" s="20">
        <v>5293</v>
      </c>
      <c r="B1962" s="36" t="s">
        <v>678</v>
      </c>
      <c r="C1962" s="38" t="s">
        <v>2858</v>
      </c>
      <c r="D1962" s="29" t="s">
        <v>2859</v>
      </c>
      <c r="E1962" s="30">
        <v>51744</v>
      </c>
      <c r="F1962" s="21"/>
      <c r="G1962" s="25">
        <f t="shared" si="60"/>
        <v>0</v>
      </c>
      <c r="H1962" s="26"/>
      <c r="I1962" s="26"/>
      <c r="J1962" s="26"/>
      <c r="K1962" s="26">
        <f t="shared" si="61"/>
        <v>0</v>
      </c>
    </row>
    <row r="1963" spans="1:11" ht="36" hidden="1">
      <c r="A1963" s="20">
        <v>5294</v>
      </c>
      <c r="B1963" s="36" t="s">
        <v>678</v>
      </c>
      <c r="C1963" s="38" t="s">
        <v>2860</v>
      </c>
      <c r="D1963" s="29" t="s">
        <v>2861</v>
      </c>
      <c r="E1963" s="30">
        <v>14238</v>
      </c>
      <c r="F1963" s="21"/>
      <c r="G1963" s="25">
        <f t="shared" si="60"/>
        <v>0</v>
      </c>
      <c r="H1963" s="26"/>
      <c r="I1963" s="26"/>
      <c r="J1963" s="26"/>
      <c r="K1963" s="26">
        <f t="shared" si="61"/>
        <v>0</v>
      </c>
    </row>
    <row r="1964" spans="1:11" ht="36" hidden="1">
      <c r="A1964" s="20">
        <v>5295</v>
      </c>
      <c r="B1964" s="36" t="s">
        <v>678</v>
      </c>
      <c r="C1964" s="38" t="s">
        <v>2862</v>
      </c>
      <c r="D1964" s="29" t="s">
        <v>2863</v>
      </c>
      <c r="E1964" s="30">
        <v>19835</v>
      </c>
      <c r="F1964" s="21"/>
      <c r="G1964" s="25">
        <f t="shared" si="60"/>
        <v>0</v>
      </c>
      <c r="H1964" s="26"/>
      <c r="I1964" s="26"/>
      <c r="J1964" s="26"/>
      <c r="K1964" s="26">
        <f t="shared" si="61"/>
        <v>0</v>
      </c>
    </row>
    <row r="1965" spans="1:11" ht="60" hidden="1">
      <c r="A1965" s="20">
        <v>5296</v>
      </c>
      <c r="B1965" s="36" t="s">
        <v>678</v>
      </c>
      <c r="C1965" s="38" t="s">
        <v>2864</v>
      </c>
      <c r="D1965" s="29" t="s">
        <v>2865</v>
      </c>
      <c r="E1965" s="30">
        <v>72811</v>
      </c>
      <c r="F1965" s="21"/>
      <c r="G1965" s="25">
        <f t="shared" si="60"/>
        <v>0</v>
      </c>
      <c r="H1965" s="26"/>
      <c r="I1965" s="26"/>
      <c r="J1965" s="26"/>
      <c r="K1965" s="26">
        <f t="shared" si="61"/>
        <v>0</v>
      </c>
    </row>
    <row r="1966" spans="1:11" ht="36" hidden="1">
      <c r="A1966" s="20">
        <v>5297</v>
      </c>
      <c r="B1966" s="36" t="s">
        <v>678</v>
      </c>
      <c r="C1966" s="38" t="s">
        <v>2866</v>
      </c>
      <c r="D1966" s="29" t="s">
        <v>2867</v>
      </c>
      <c r="E1966" s="30">
        <v>18207</v>
      </c>
      <c r="F1966" s="21"/>
      <c r="G1966" s="25">
        <f t="shared" si="60"/>
        <v>0</v>
      </c>
      <c r="H1966" s="26"/>
      <c r="I1966" s="26"/>
      <c r="J1966" s="26"/>
      <c r="K1966" s="26">
        <f t="shared" si="61"/>
        <v>0</v>
      </c>
    </row>
    <row r="1967" spans="1:11" ht="24" hidden="1">
      <c r="A1967" s="20">
        <v>5298</v>
      </c>
      <c r="B1967" s="36" t="s">
        <v>678</v>
      </c>
      <c r="C1967" s="38" t="s">
        <v>2868</v>
      </c>
      <c r="D1967" s="29" t="s">
        <v>2869</v>
      </c>
      <c r="E1967" s="30">
        <v>35006</v>
      </c>
      <c r="F1967" s="21"/>
      <c r="G1967" s="25">
        <f t="shared" si="60"/>
        <v>0</v>
      </c>
      <c r="H1967" s="26"/>
      <c r="I1967" s="26"/>
      <c r="J1967" s="26"/>
      <c r="K1967" s="26">
        <f t="shared" si="61"/>
        <v>0</v>
      </c>
    </row>
    <row r="1968" spans="1:11" ht="24" hidden="1">
      <c r="A1968" s="20">
        <v>5299</v>
      </c>
      <c r="B1968" s="36" t="s">
        <v>678</v>
      </c>
      <c r="C1968" s="38" t="s">
        <v>2870</v>
      </c>
      <c r="D1968" s="29" t="s">
        <v>2871</v>
      </c>
      <c r="E1968" s="30">
        <v>54146</v>
      </c>
      <c r="F1968" s="21"/>
      <c r="G1968" s="25">
        <f t="shared" si="60"/>
        <v>0</v>
      </c>
      <c r="H1968" s="26"/>
      <c r="I1968" s="26"/>
      <c r="J1968" s="26"/>
      <c r="K1968" s="26">
        <f t="shared" si="61"/>
        <v>0</v>
      </c>
    </row>
    <row r="1969" spans="1:11" ht="36" hidden="1">
      <c r="A1969" s="20">
        <v>5300</v>
      </c>
      <c r="B1969" s="36" t="s">
        <v>678</v>
      </c>
      <c r="C1969" s="38" t="s">
        <v>2872</v>
      </c>
      <c r="D1969" s="29" t="s">
        <v>2873</v>
      </c>
      <c r="E1969" s="30">
        <v>26136</v>
      </c>
      <c r="F1969" s="21"/>
      <c r="G1969" s="25">
        <f t="shared" si="60"/>
        <v>0</v>
      </c>
      <c r="H1969" s="26"/>
      <c r="I1969" s="26"/>
      <c r="J1969" s="26"/>
      <c r="K1969" s="26">
        <f t="shared" si="61"/>
        <v>0</v>
      </c>
    </row>
    <row r="1970" spans="1:11" ht="36" hidden="1">
      <c r="A1970" s="20">
        <v>5301</v>
      </c>
      <c r="B1970" s="36" t="s">
        <v>678</v>
      </c>
      <c r="C1970" s="38" t="s">
        <v>2874</v>
      </c>
      <c r="D1970" s="29" t="s">
        <v>24</v>
      </c>
      <c r="E1970" s="30">
        <v>50873</v>
      </c>
      <c r="F1970" s="21"/>
      <c r="G1970" s="25">
        <f t="shared" si="60"/>
        <v>0</v>
      </c>
      <c r="H1970" s="26"/>
      <c r="I1970" s="26"/>
      <c r="J1970" s="26"/>
      <c r="K1970" s="26">
        <f t="shared" si="61"/>
        <v>0</v>
      </c>
    </row>
    <row r="1971" spans="1:11" ht="48" hidden="1">
      <c r="A1971" s="20">
        <v>5302</v>
      </c>
      <c r="B1971" s="36"/>
      <c r="C1971" s="59" t="s">
        <v>2875</v>
      </c>
      <c r="D1971" s="33"/>
      <c r="E1971" s="30"/>
      <c r="F1971" s="21"/>
      <c r="G1971" s="25">
        <f t="shared" si="60"/>
        <v>0</v>
      </c>
      <c r="H1971" s="26"/>
      <c r="I1971" s="26"/>
      <c r="J1971" s="26"/>
      <c r="K1971" s="26">
        <f t="shared" si="61"/>
        <v>0</v>
      </c>
    </row>
    <row r="1972" spans="1:11" ht="72" hidden="1">
      <c r="A1972" s="20">
        <v>5303</v>
      </c>
      <c r="B1972" s="36" t="s">
        <v>84</v>
      </c>
      <c r="C1972" s="115" t="s">
        <v>2876</v>
      </c>
      <c r="D1972" s="115" t="s">
        <v>2877</v>
      </c>
      <c r="E1972" s="87">
        <v>926487</v>
      </c>
      <c r="F1972" s="21"/>
      <c r="G1972" s="25">
        <f t="shared" si="60"/>
        <v>0</v>
      </c>
      <c r="H1972" s="26"/>
      <c r="I1972" s="26"/>
      <c r="J1972" s="26"/>
      <c r="K1972" s="26">
        <f t="shared" si="61"/>
        <v>0</v>
      </c>
    </row>
    <row r="1973" spans="1:11" ht="72" hidden="1">
      <c r="A1973" s="20">
        <v>5304</v>
      </c>
      <c r="B1973" s="36" t="s">
        <v>84</v>
      </c>
      <c r="C1973" s="115" t="s">
        <v>2876</v>
      </c>
      <c r="D1973" s="23" t="s">
        <v>2878</v>
      </c>
      <c r="E1973" s="87">
        <v>926487</v>
      </c>
      <c r="F1973" s="21"/>
      <c r="G1973" s="25">
        <f t="shared" si="60"/>
        <v>0</v>
      </c>
      <c r="H1973" s="26"/>
      <c r="I1973" s="26"/>
      <c r="J1973" s="26"/>
      <c r="K1973" s="26">
        <f t="shared" si="61"/>
        <v>0</v>
      </c>
    </row>
    <row r="1974" spans="1:11" ht="72" hidden="1">
      <c r="A1974" s="20">
        <v>5305</v>
      </c>
      <c r="B1974" s="36" t="s">
        <v>84</v>
      </c>
      <c r="C1974" s="115" t="s">
        <v>2879</v>
      </c>
      <c r="D1974" s="115" t="s">
        <v>2879</v>
      </c>
      <c r="E1974" s="87">
        <v>80757</v>
      </c>
      <c r="F1974" s="21"/>
      <c r="G1974" s="25">
        <f t="shared" si="60"/>
        <v>0</v>
      </c>
      <c r="H1974" s="26"/>
      <c r="I1974" s="26"/>
      <c r="J1974" s="26"/>
      <c r="K1974" s="26">
        <f t="shared" si="61"/>
        <v>0</v>
      </c>
    </row>
    <row r="1975" spans="1:11" ht="60" hidden="1">
      <c r="A1975" s="20">
        <v>5306</v>
      </c>
      <c r="B1975" s="36" t="s">
        <v>84</v>
      </c>
      <c r="C1975" s="23" t="s">
        <v>2880</v>
      </c>
      <c r="D1975" s="23" t="s">
        <v>2880</v>
      </c>
      <c r="E1975" s="87">
        <v>80757</v>
      </c>
      <c r="F1975" s="21"/>
      <c r="G1975" s="25">
        <f t="shared" si="60"/>
        <v>0</v>
      </c>
      <c r="H1975" s="26"/>
      <c r="I1975" s="26"/>
      <c r="J1975" s="26"/>
      <c r="K1975" s="26">
        <f t="shared" si="61"/>
        <v>0</v>
      </c>
    </row>
    <row r="1976" spans="1:11" ht="60" hidden="1">
      <c r="A1976" s="20">
        <v>5307</v>
      </c>
      <c r="B1976" s="36" t="s">
        <v>84</v>
      </c>
      <c r="C1976" s="115" t="s">
        <v>2881</v>
      </c>
      <c r="D1976" s="115" t="s">
        <v>2881</v>
      </c>
      <c r="E1976" s="87">
        <v>69369</v>
      </c>
      <c r="F1976" s="21"/>
      <c r="G1976" s="25">
        <f t="shared" si="60"/>
        <v>0</v>
      </c>
      <c r="H1976" s="26"/>
      <c r="I1976" s="26"/>
      <c r="J1976" s="26"/>
      <c r="K1976" s="26">
        <f t="shared" si="61"/>
        <v>0</v>
      </c>
    </row>
    <row r="1977" spans="1:11" ht="48" hidden="1">
      <c r="A1977" s="20">
        <v>5308</v>
      </c>
      <c r="B1977" s="36" t="s">
        <v>84</v>
      </c>
      <c r="C1977" s="38" t="s">
        <v>2882</v>
      </c>
      <c r="D1977" s="38" t="s">
        <v>2882</v>
      </c>
      <c r="E1977" s="87">
        <v>75063</v>
      </c>
      <c r="F1977" s="21"/>
      <c r="G1977" s="25">
        <f t="shared" si="60"/>
        <v>0</v>
      </c>
      <c r="H1977" s="26"/>
      <c r="I1977" s="26"/>
      <c r="J1977" s="26"/>
      <c r="K1977" s="26">
        <f t="shared" si="61"/>
        <v>0</v>
      </c>
    </row>
    <row r="1978" spans="1:11" ht="60" hidden="1">
      <c r="A1978" s="20">
        <v>5309</v>
      </c>
      <c r="B1978" s="36" t="s">
        <v>84</v>
      </c>
      <c r="C1978" s="38" t="s">
        <v>2883</v>
      </c>
      <c r="D1978" s="38" t="s">
        <v>2883</v>
      </c>
      <c r="E1978" s="87">
        <v>75063</v>
      </c>
      <c r="F1978" s="21"/>
      <c r="G1978" s="25">
        <f t="shared" si="60"/>
        <v>0</v>
      </c>
      <c r="H1978" s="26"/>
      <c r="I1978" s="26"/>
      <c r="J1978" s="26"/>
      <c r="K1978" s="26">
        <f t="shared" si="61"/>
        <v>0</v>
      </c>
    </row>
    <row r="1979" spans="1:11" ht="48" hidden="1">
      <c r="A1979" s="20">
        <v>5310</v>
      </c>
      <c r="B1979" s="36" t="s">
        <v>84</v>
      </c>
      <c r="C1979" s="38" t="s">
        <v>2884</v>
      </c>
      <c r="D1979" s="38" t="s">
        <v>2884</v>
      </c>
      <c r="E1979" s="87">
        <v>69369</v>
      </c>
      <c r="F1979" s="21"/>
      <c r="G1979" s="25">
        <f t="shared" si="60"/>
        <v>0</v>
      </c>
      <c r="H1979" s="26"/>
      <c r="I1979" s="26"/>
      <c r="J1979" s="26"/>
      <c r="K1979" s="26">
        <f t="shared" si="61"/>
        <v>0</v>
      </c>
    </row>
    <row r="1980" spans="1:11" ht="24" hidden="1">
      <c r="A1980" s="20">
        <v>5311</v>
      </c>
      <c r="B1980" s="36" t="s">
        <v>84</v>
      </c>
      <c r="C1980" s="38" t="s">
        <v>2885</v>
      </c>
      <c r="D1980" s="38" t="s">
        <v>2885</v>
      </c>
      <c r="E1980" s="87">
        <v>416213</v>
      </c>
      <c r="F1980" s="21"/>
      <c r="G1980" s="25">
        <f t="shared" si="60"/>
        <v>0</v>
      </c>
      <c r="H1980" s="26"/>
      <c r="I1980" s="26"/>
      <c r="J1980" s="26"/>
      <c r="K1980" s="26">
        <f t="shared" si="61"/>
        <v>0</v>
      </c>
    </row>
    <row r="1981" spans="1:11" ht="36" hidden="1">
      <c r="A1981" s="20">
        <v>5312</v>
      </c>
      <c r="B1981" s="36" t="s">
        <v>84</v>
      </c>
      <c r="C1981" s="38" t="s">
        <v>2886</v>
      </c>
      <c r="D1981" s="38" t="s">
        <v>2886</v>
      </c>
      <c r="E1981" s="87">
        <v>416213</v>
      </c>
      <c r="F1981" s="21"/>
      <c r="G1981" s="25">
        <f t="shared" si="60"/>
        <v>0</v>
      </c>
      <c r="H1981" s="26"/>
      <c r="I1981" s="26"/>
      <c r="J1981" s="26"/>
      <c r="K1981" s="26">
        <f t="shared" si="61"/>
        <v>0</v>
      </c>
    </row>
    <row r="1982" spans="1:11" ht="36" hidden="1">
      <c r="A1982" s="20">
        <v>5313</v>
      </c>
      <c r="B1982" s="36" t="s">
        <v>84</v>
      </c>
      <c r="C1982" s="23" t="s">
        <v>2887</v>
      </c>
      <c r="D1982" s="23" t="s">
        <v>2887</v>
      </c>
      <c r="E1982" s="87">
        <v>416213</v>
      </c>
      <c r="F1982" s="21"/>
      <c r="G1982" s="25">
        <f t="shared" si="60"/>
        <v>0</v>
      </c>
      <c r="H1982" s="26"/>
      <c r="I1982" s="26"/>
      <c r="J1982" s="26"/>
      <c r="K1982" s="26">
        <f t="shared" si="61"/>
        <v>0</v>
      </c>
    </row>
    <row r="1983" spans="1:11" ht="24" hidden="1">
      <c r="A1983" s="20">
        <v>5314</v>
      </c>
      <c r="B1983" s="36" t="s">
        <v>84</v>
      </c>
      <c r="C1983" s="38" t="s">
        <v>2888</v>
      </c>
      <c r="D1983" s="38" t="s">
        <v>2888</v>
      </c>
      <c r="E1983" s="87">
        <v>69369</v>
      </c>
      <c r="F1983" s="21"/>
      <c r="G1983" s="25">
        <f t="shared" si="60"/>
        <v>0</v>
      </c>
      <c r="H1983" s="26"/>
      <c r="I1983" s="26"/>
      <c r="J1983" s="26"/>
      <c r="K1983" s="26">
        <f t="shared" si="61"/>
        <v>0</v>
      </c>
    </row>
    <row r="1984" spans="1:11" ht="24" hidden="1">
      <c r="A1984" s="20">
        <v>5315</v>
      </c>
      <c r="B1984" s="36" t="s">
        <v>84</v>
      </c>
      <c r="C1984" s="38" t="s">
        <v>2889</v>
      </c>
      <c r="D1984" s="38" t="s">
        <v>2889</v>
      </c>
      <c r="E1984" s="87">
        <v>86451</v>
      </c>
      <c r="F1984" s="21"/>
      <c r="G1984" s="25">
        <f t="shared" si="60"/>
        <v>0</v>
      </c>
      <c r="H1984" s="26"/>
      <c r="I1984" s="26"/>
      <c r="J1984" s="26"/>
      <c r="K1984" s="26">
        <f t="shared" si="61"/>
        <v>0</v>
      </c>
    </row>
    <row r="1985" spans="1:11" ht="36" hidden="1">
      <c r="A1985" s="20">
        <v>5316</v>
      </c>
      <c r="B1985" s="36" t="s">
        <v>84</v>
      </c>
      <c r="C1985" s="29" t="s">
        <v>2890</v>
      </c>
      <c r="D1985" s="29" t="s">
        <v>2890</v>
      </c>
      <c r="E1985" s="87">
        <v>524989</v>
      </c>
      <c r="F1985" s="21"/>
      <c r="G1985" s="25">
        <f t="shared" si="60"/>
        <v>0</v>
      </c>
      <c r="H1985" s="26"/>
      <c r="I1985" s="26"/>
      <c r="J1985" s="26"/>
      <c r="K1985" s="26">
        <f t="shared" si="61"/>
        <v>0</v>
      </c>
    </row>
    <row r="1986" spans="1:11" ht="36" hidden="1">
      <c r="A1986" s="20">
        <v>5317</v>
      </c>
      <c r="B1986" s="36" t="s">
        <v>84</v>
      </c>
      <c r="C1986" s="29" t="s">
        <v>2891</v>
      </c>
      <c r="D1986" s="29" t="s">
        <v>2891</v>
      </c>
      <c r="E1986" s="87">
        <v>524989</v>
      </c>
      <c r="F1986" s="21"/>
      <c r="G1986" s="25">
        <f t="shared" si="60"/>
        <v>0</v>
      </c>
      <c r="H1986" s="26"/>
      <c r="I1986" s="26"/>
      <c r="J1986" s="26"/>
      <c r="K1986" s="26">
        <f t="shared" si="61"/>
        <v>0</v>
      </c>
    </row>
    <row r="1987" spans="1:11" ht="24" hidden="1">
      <c r="A1987" s="20">
        <v>5318</v>
      </c>
      <c r="B1987" s="36" t="s">
        <v>84</v>
      </c>
      <c r="C1987" s="29" t="s">
        <v>2892</v>
      </c>
      <c r="D1987" s="29" t="s">
        <v>2892</v>
      </c>
      <c r="E1987" s="87">
        <v>69369</v>
      </c>
      <c r="F1987" s="21"/>
      <c r="G1987" s="25">
        <f t="shared" si="60"/>
        <v>0</v>
      </c>
      <c r="H1987" s="26"/>
      <c r="I1987" s="26"/>
      <c r="J1987" s="26"/>
      <c r="K1987" s="26">
        <f t="shared" si="61"/>
        <v>0</v>
      </c>
    </row>
    <row r="1988" spans="1:11" ht="72" hidden="1">
      <c r="A1988" s="20">
        <v>5319</v>
      </c>
      <c r="B1988" s="36" t="s">
        <v>84</v>
      </c>
      <c r="C1988" s="115" t="s">
        <v>2893</v>
      </c>
      <c r="D1988" s="115" t="s">
        <v>2893</v>
      </c>
      <c r="E1988" s="87">
        <v>83604</v>
      </c>
      <c r="F1988" s="21"/>
      <c r="G1988" s="25">
        <f t="shared" si="60"/>
        <v>0</v>
      </c>
      <c r="H1988" s="26"/>
      <c r="I1988" s="26"/>
      <c r="J1988" s="26"/>
      <c r="K1988" s="26">
        <f t="shared" si="61"/>
        <v>0</v>
      </c>
    </row>
    <row r="1989" spans="1:11" ht="72" hidden="1">
      <c r="A1989" s="20">
        <v>5320</v>
      </c>
      <c r="B1989" s="36" t="s">
        <v>84</v>
      </c>
      <c r="C1989" s="115" t="s">
        <v>2894</v>
      </c>
      <c r="D1989" s="115" t="s">
        <v>2894</v>
      </c>
      <c r="E1989" s="87">
        <v>42607</v>
      </c>
      <c r="F1989" s="21"/>
      <c r="G1989" s="25">
        <f t="shared" si="60"/>
        <v>0</v>
      </c>
      <c r="H1989" s="26"/>
      <c r="I1989" s="26"/>
      <c r="J1989" s="26"/>
      <c r="K1989" s="26">
        <f t="shared" si="61"/>
        <v>0</v>
      </c>
    </row>
    <row r="1990" spans="1:11" ht="60" hidden="1">
      <c r="A1990" s="20">
        <v>5321</v>
      </c>
      <c r="B1990" s="36" t="s">
        <v>84</v>
      </c>
      <c r="C1990" s="115" t="s">
        <v>2895</v>
      </c>
      <c r="D1990" s="115" t="s">
        <v>2895</v>
      </c>
      <c r="E1990" s="87">
        <v>194636</v>
      </c>
      <c r="F1990" s="21"/>
      <c r="G1990" s="25">
        <f t="shared" si="60"/>
        <v>0</v>
      </c>
      <c r="H1990" s="26"/>
      <c r="I1990" s="26"/>
      <c r="J1990" s="26"/>
      <c r="K1990" s="26">
        <f t="shared" si="61"/>
        <v>0</v>
      </c>
    </row>
    <row r="1991" spans="1:11" ht="72" hidden="1">
      <c r="A1991" s="20">
        <v>5322</v>
      </c>
      <c r="B1991" s="36" t="s">
        <v>84</v>
      </c>
      <c r="C1991" s="115" t="s">
        <v>2896</v>
      </c>
      <c r="D1991" s="115" t="s">
        <v>2896</v>
      </c>
      <c r="E1991" s="87">
        <v>46593</v>
      </c>
      <c r="F1991" s="21"/>
      <c r="G1991" s="25">
        <f t="shared" si="60"/>
        <v>0</v>
      </c>
      <c r="H1991" s="26"/>
      <c r="I1991" s="26"/>
      <c r="J1991" s="26"/>
      <c r="K1991" s="26">
        <f t="shared" si="61"/>
        <v>0</v>
      </c>
    </row>
    <row r="1992" spans="1:11" ht="48" hidden="1">
      <c r="A1992" s="20">
        <v>5323</v>
      </c>
      <c r="B1992" s="36" t="s">
        <v>84</v>
      </c>
      <c r="C1992" s="29" t="s">
        <v>2897</v>
      </c>
      <c r="D1992" s="29" t="s">
        <v>2897</v>
      </c>
      <c r="E1992" s="87">
        <v>106407</v>
      </c>
      <c r="F1992" s="21"/>
      <c r="G1992" s="25">
        <f t="shared" si="60"/>
        <v>0</v>
      </c>
      <c r="H1992" s="26"/>
      <c r="I1992" s="26"/>
      <c r="J1992" s="26"/>
      <c r="K1992" s="26">
        <f t="shared" si="61"/>
        <v>0</v>
      </c>
    </row>
    <row r="1993" spans="1:11" ht="48" hidden="1">
      <c r="A1993" s="20">
        <v>5324</v>
      </c>
      <c r="B1993" s="36" t="s">
        <v>84</v>
      </c>
      <c r="C1993" s="29" t="s">
        <v>2898</v>
      </c>
      <c r="D1993" s="29" t="s">
        <v>2898</v>
      </c>
      <c r="E1993" s="87">
        <v>40899</v>
      </c>
      <c r="F1993" s="21"/>
      <c r="G1993" s="25">
        <f t="shared" si="60"/>
        <v>0</v>
      </c>
      <c r="H1993" s="26"/>
      <c r="I1993" s="26"/>
      <c r="J1993" s="26"/>
      <c r="K1993" s="26">
        <f t="shared" si="61"/>
        <v>0</v>
      </c>
    </row>
    <row r="1994" spans="1:11" ht="48" hidden="1">
      <c r="A1994" s="20">
        <v>5325</v>
      </c>
      <c r="B1994" s="36" t="s">
        <v>84</v>
      </c>
      <c r="C1994" s="29" t="s">
        <v>2899</v>
      </c>
      <c r="D1994" s="29" t="s">
        <v>2899</v>
      </c>
      <c r="E1994" s="87">
        <v>31789</v>
      </c>
      <c r="F1994" s="21"/>
      <c r="G1994" s="25">
        <f t="shared" si="60"/>
        <v>0</v>
      </c>
      <c r="H1994" s="26"/>
      <c r="I1994" s="26"/>
      <c r="J1994" s="26"/>
      <c r="K1994" s="26">
        <f t="shared" si="61"/>
        <v>0</v>
      </c>
    </row>
    <row r="1995" spans="1:11" ht="36" hidden="1">
      <c r="A1995" s="20">
        <v>5326</v>
      </c>
      <c r="B1995" s="36" t="s">
        <v>84</v>
      </c>
      <c r="C1995" s="29" t="s">
        <v>2900</v>
      </c>
      <c r="D1995" s="29" t="s">
        <v>2900</v>
      </c>
      <c r="E1995" s="87">
        <v>43746</v>
      </c>
      <c r="F1995" s="21"/>
      <c r="G1995" s="25">
        <f t="shared" si="60"/>
        <v>0</v>
      </c>
      <c r="H1995" s="26"/>
      <c r="I1995" s="26"/>
      <c r="J1995" s="26"/>
      <c r="K1995" s="26">
        <f t="shared" si="61"/>
        <v>0</v>
      </c>
    </row>
    <row r="1996" spans="1:11" ht="36" hidden="1">
      <c r="A1996" s="20">
        <v>5327</v>
      </c>
      <c r="B1996" s="36"/>
      <c r="C1996" s="23" t="s">
        <v>2901</v>
      </c>
      <c r="D1996" s="29"/>
      <c r="E1996" s="44"/>
      <c r="F1996" s="21"/>
      <c r="G1996" s="25">
        <f t="shared" si="60"/>
        <v>0</v>
      </c>
      <c r="H1996" s="26"/>
      <c r="I1996" s="26"/>
      <c r="J1996" s="26"/>
      <c r="K1996" s="26">
        <f t="shared" si="61"/>
        <v>0</v>
      </c>
    </row>
    <row r="1997" spans="1:11" ht="84" hidden="1">
      <c r="A1997" s="20">
        <v>5328</v>
      </c>
      <c r="B1997" s="36" t="s">
        <v>84</v>
      </c>
      <c r="C1997" s="23" t="s">
        <v>2902</v>
      </c>
      <c r="D1997" s="23" t="s">
        <v>2903</v>
      </c>
      <c r="E1997" s="98">
        <v>665000</v>
      </c>
      <c r="F1997" s="21"/>
      <c r="G1997" s="25">
        <f t="shared" si="60"/>
        <v>0</v>
      </c>
      <c r="H1997" s="26"/>
      <c r="I1997" s="26"/>
      <c r="J1997" s="26"/>
      <c r="K1997" s="26">
        <f t="shared" si="61"/>
        <v>0</v>
      </c>
    </row>
    <row r="1998" spans="1:11" ht="108" hidden="1">
      <c r="A1998" s="20">
        <v>5329</v>
      </c>
      <c r="B1998" s="36" t="s">
        <v>84</v>
      </c>
      <c r="C1998" s="23" t="s">
        <v>2904</v>
      </c>
      <c r="D1998" s="23" t="s">
        <v>2905</v>
      </c>
      <c r="E1998" s="98">
        <v>44500</v>
      </c>
      <c r="F1998" s="21"/>
      <c r="G1998" s="25">
        <f t="shared" si="60"/>
        <v>0</v>
      </c>
      <c r="H1998" s="26"/>
      <c r="I1998" s="26"/>
      <c r="J1998" s="26"/>
      <c r="K1998" s="26">
        <f t="shared" si="61"/>
        <v>0</v>
      </c>
    </row>
    <row r="1999" spans="1:11" ht="60" hidden="1">
      <c r="A1999" s="20">
        <v>5330</v>
      </c>
      <c r="B1999" s="36"/>
      <c r="C1999" s="60" t="s">
        <v>2906</v>
      </c>
      <c r="D1999" s="23" t="s">
        <v>1060</v>
      </c>
      <c r="E1999" s="30"/>
      <c r="F1999" s="21"/>
      <c r="G1999" s="25">
        <f t="shared" si="60"/>
        <v>0</v>
      </c>
      <c r="H1999" s="26"/>
      <c r="I1999" s="26"/>
      <c r="J1999" s="26">
        <v>1E-3</v>
      </c>
      <c r="K1999" s="26">
        <f t="shared" si="61"/>
        <v>0</v>
      </c>
    </row>
    <row r="2000" spans="1:11" hidden="1">
      <c r="A2000" s="20">
        <v>5331</v>
      </c>
      <c r="B2000" s="36"/>
      <c r="C2000" s="57" t="s">
        <v>2907</v>
      </c>
      <c r="D2000" s="23"/>
      <c r="E2000" s="30"/>
      <c r="F2000" s="21"/>
      <c r="G2000" s="25">
        <f t="shared" ref="G2000:G2063" si="62">E2000*F2000</f>
        <v>0</v>
      </c>
      <c r="H2000" s="26"/>
      <c r="I2000" s="26"/>
      <c r="J2000" s="26"/>
      <c r="K2000" s="26">
        <f t="shared" ref="K2000:K2063" si="63">E2000*J2000</f>
        <v>0</v>
      </c>
    </row>
    <row r="2001" spans="1:11" ht="36">
      <c r="A2001" s="20">
        <v>5332</v>
      </c>
      <c r="B2001" s="36" t="s">
        <v>84</v>
      </c>
      <c r="C2001" s="23" t="s">
        <v>2908</v>
      </c>
      <c r="D2001" s="23" t="s">
        <v>2909</v>
      </c>
      <c r="E2001" s="30">
        <v>65596</v>
      </c>
      <c r="F2001" s="21">
        <v>4</v>
      </c>
      <c r="G2001" s="25">
        <f t="shared" si="62"/>
        <v>262384</v>
      </c>
      <c r="H2001" s="26">
        <v>2</v>
      </c>
      <c r="I2001" s="26">
        <f>2*49400</f>
        <v>98800</v>
      </c>
      <c r="J2001" s="26">
        <v>2</v>
      </c>
      <c r="K2001" s="26">
        <f t="shared" si="63"/>
        <v>131192</v>
      </c>
    </row>
    <row r="2002" spans="1:11" ht="24">
      <c r="A2002" s="20">
        <v>5333</v>
      </c>
      <c r="B2002" s="36" t="s">
        <v>84</v>
      </c>
      <c r="C2002" s="23" t="s">
        <v>2910</v>
      </c>
      <c r="D2002" s="23" t="s">
        <v>2909</v>
      </c>
      <c r="E2002" s="30">
        <v>65596</v>
      </c>
      <c r="F2002" s="21">
        <v>1</v>
      </c>
      <c r="G2002" s="25">
        <f t="shared" si="62"/>
        <v>65596</v>
      </c>
      <c r="H2002" s="26">
        <v>0</v>
      </c>
      <c r="I2002" s="26">
        <v>0</v>
      </c>
      <c r="J2002" s="26">
        <v>1</v>
      </c>
      <c r="K2002" s="26">
        <f t="shared" si="63"/>
        <v>65596</v>
      </c>
    </row>
    <row r="2003" spans="1:11" ht="60" hidden="1">
      <c r="A2003" s="20">
        <v>5334</v>
      </c>
      <c r="B2003" s="36" t="s">
        <v>84</v>
      </c>
      <c r="C2003" s="23" t="s">
        <v>2911</v>
      </c>
      <c r="D2003" s="23" t="s">
        <v>2909</v>
      </c>
      <c r="E2003" s="30">
        <v>65596</v>
      </c>
      <c r="F2003" s="21"/>
      <c r="G2003" s="25">
        <f t="shared" si="62"/>
        <v>0</v>
      </c>
      <c r="H2003" s="26"/>
      <c r="I2003" s="26"/>
      <c r="J2003" s="26"/>
      <c r="K2003" s="26">
        <f t="shared" si="63"/>
        <v>0</v>
      </c>
    </row>
    <row r="2004" spans="1:11" ht="84" hidden="1">
      <c r="A2004" s="20">
        <v>5335</v>
      </c>
      <c r="B2004" s="36" t="s">
        <v>84</v>
      </c>
      <c r="C2004" s="23" t="s">
        <v>2912</v>
      </c>
      <c r="D2004" s="23" t="s">
        <v>2913</v>
      </c>
      <c r="E2004" s="30">
        <v>65596</v>
      </c>
      <c r="F2004" s="21"/>
      <c r="G2004" s="25">
        <f t="shared" si="62"/>
        <v>0</v>
      </c>
      <c r="H2004" s="26"/>
      <c r="I2004" s="26"/>
      <c r="J2004" s="26"/>
      <c r="K2004" s="26">
        <f t="shared" si="63"/>
        <v>0</v>
      </c>
    </row>
    <row r="2005" spans="1:11" hidden="1">
      <c r="A2005" s="20">
        <v>5336</v>
      </c>
      <c r="B2005" s="36"/>
      <c r="C2005" s="23" t="s">
        <v>2810</v>
      </c>
      <c r="D2005" s="23" t="s">
        <v>2913</v>
      </c>
      <c r="E2005" s="30"/>
      <c r="F2005" s="21"/>
      <c r="G2005" s="25">
        <f t="shared" si="62"/>
        <v>0</v>
      </c>
      <c r="H2005" s="26"/>
      <c r="I2005" s="26"/>
      <c r="J2005" s="26"/>
      <c r="K2005" s="26">
        <f t="shared" si="63"/>
        <v>0</v>
      </c>
    </row>
    <row r="2006" spans="1:11" ht="60" hidden="1">
      <c r="A2006" s="20">
        <v>5337</v>
      </c>
      <c r="B2006" s="36" t="s">
        <v>84</v>
      </c>
      <c r="C2006" s="23" t="s">
        <v>2914</v>
      </c>
      <c r="D2006" s="23" t="s">
        <v>2913</v>
      </c>
      <c r="E2006" s="30">
        <v>65596</v>
      </c>
      <c r="F2006" s="21"/>
      <c r="G2006" s="25">
        <f t="shared" si="62"/>
        <v>0</v>
      </c>
      <c r="H2006" s="26"/>
      <c r="I2006" s="26"/>
      <c r="J2006" s="26"/>
      <c r="K2006" s="26">
        <f t="shared" si="63"/>
        <v>0</v>
      </c>
    </row>
    <row r="2007" spans="1:11" ht="36" hidden="1">
      <c r="A2007" s="20">
        <v>5338</v>
      </c>
      <c r="B2007" s="36" t="s">
        <v>84</v>
      </c>
      <c r="C2007" s="23" t="s">
        <v>2915</v>
      </c>
      <c r="D2007" s="23" t="s">
        <v>2913</v>
      </c>
      <c r="E2007" s="30">
        <v>65596</v>
      </c>
      <c r="F2007" s="21"/>
      <c r="G2007" s="25">
        <f t="shared" si="62"/>
        <v>0</v>
      </c>
      <c r="H2007" s="26"/>
      <c r="I2007" s="26"/>
      <c r="J2007" s="26"/>
      <c r="K2007" s="26">
        <f t="shared" si="63"/>
        <v>0</v>
      </c>
    </row>
    <row r="2008" spans="1:11" ht="60" hidden="1">
      <c r="A2008" s="20">
        <v>5339</v>
      </c>
      <c r="B2008" s="36" t="s">
        <v>84</v>
      </c>
      <c r="C2008" s="23" t="s">
        <v>2916</v>
      </c>
      <c r="D2008" s="23" t="s">
        <v>2913</v>
      </c>
      <c r="E2008" s="30">
        <v>65596</v>
      </c>
      <c r="F2008" s="21"/>
      <c r="G2008" s="25">
        <f t="shared" si="62"/>
        <v>0</v>
      </c>
      <c r="H2008" s="26"/>
      <c r="I2008" s="26"/>
      <c r="J2008" s="26"/>
      <c r="K2008" s="26">
        <f t="shared" si="63"/>
        <v>0</v>
      </c>
    </row>
    <row r="2009" spans="1:11" ht="48" hidden="1">
      <c r="A2009" s="20">
        <v>5340</v>
      </c>
      <c r="B2009" s="36" t="s">
        <v>84</v>
      </c>
      <c r="C2009" s="23" t="s">
        <v>2917</v>
      </c>
      <c r="D2009" s="23" t="s">
        <v>2913</v>
      </c>
      <c r="E2009" s="30">
        <v>65596</v>
      </c>
      <c r="F2009" s="21"/>
      <c r="G2009" s="25">
        <f t="shared" si="62"/>
        <v>0</v>
      </c>
      <c r="H2009" s="26"/>
      <c r="I2009" s="26"/>
      <c r="J2009" s="26"/>
      <c r="K2009" s="26">
        <f t="shared" si="63"/>
        <v>0</v>
      </c>
    </row>
    <row r="2010" spans="1:11" hidden="1">
      <c r="A2010" s="20">
        <v>5341</v>
      </c>
      <c r="B2010" s="36"/>
      <c r="C2010" s="23" t="s">
        <v>2918</v>
      </c>
      <c r="D2010" s="23" t="s">
        <v>2913</v>
      </c>
      <c r="E2010" s="30"/>
      <c r="F2010" s="21"/>
      <c r="G2010" s="25">
        <f t="shared" si="62"/>
        <v>0</v>
      </c>
      <c r="H2010" s="26"/>
      <c r="I2010" s="26"/>
      <c r="J2010" s="26"/>
      <c r="K2010" s="26">
        <f t="shared" si="63"/>
        <v>0</v>
      </c>
    </row>
    <row r="2011" spans="1:11" ht="48">
      <c r="A2011" s="20">
        <v>5342</v>
      </c>
      <c r="B2011" s="36" t="s">
        <v>84</v>
      </c>
      <c r="C2011" s="23" t="s">
        <v>2919</v>
      </c>
      <c r="D2011" s="23" t="s">
        <v>2913</v>
      </c>
      <c r="E2011" s="30">
        <v>65596</v>
      </c>
      <c r="F2011" s="21">
        <v>1</v>
      </c>
      <c r="G2011" s="25">
        <f t="shared" si="62"/>
        <v>65596</v>
      </c>
      <c r="H2011" s="26">
        <v>1</v>
      </c>
      <c r="I2011" s="26">
        <f>1*49400</f>
        <v>49400</v>
      </c>
      <c r="J2011" s="26">
        <v>0</v>
      </c>
      <c r="K2011" s="26">
        <f t="shared" si="63"/>
        <v>0</v>
      </c>
    </row>
    <row r="2012" spans="1:11" ht="36" hidden="1">
      <c r="A2012" s="20">
        <v>5343</v>
      </c>
      <c r="B2012" s="36" t="s">
        <v>84</v>
      </c>
      <c r="C2012" s="23" t="s">
        <v>2920</v>
      </c>
      <c r="D2012" s="23" t="s">
        <v>2913</v>
      </c>
      <c r="E2012" s="30">
        <v>65596</v>
      </c>
      <c r="F2012" s="21"/>
      <c r="G2012" s="25">
        <f t="shared" si="62"/>
        <v>0</v>
      </c>
      <c r="H2012" s="26"/>
      <c r="I2012" s="26"/>
      <c r="J2012" s="26"/>
      <c r="K2012" s="26">
        <f t="shared" si="63"/>
        <v>0</v>
      </c>
    </row>
    <row r="2013" spans="1:11" hidden="1">
      <c r="A2013" s="20">
        <v>5344</v>
      </c>
      <c r="B2013" s="36"/>
      <c r="C2013" s="23" t="s">
        <v>2921</v>
      </c>
      <c r="D2013" s="23" t="s">
        <v>2913</v>
      </c>
      <c r="E2013" s="30"/>
      <c r="F2013" s="21"/>
      <c r="G2013" s="25">
        <f t="shared" si="62"/>
        <v>0</v>
      </c>
      <c r="H2013" s="26"/>
      <c r="I2013" s="26"/>
      <c r="J2013" s="26"/>
      <c r="K2013" s="26">
        <f t="shared" si="63"/>
        <v>0</v>
      </c>
    </row>
    <row r="2014" spans="1:11" ht="72" hidden="1">
      <c r="A2014" s="20">
        <v>5345</v>
      </c>
      <c r="B2014" s="36" t="s">
        <v>84</v>
      </c>
      <c r="C2014" s="23" t="s">
        <v>2922</v>
      </c>
      <c r="D2014" s="23" t="s">
        <v>2913</v>
      </c>
      <c r="E2014" s="30">
        <v>65596</v>
      </c>
      <c r="F2014" s="21"/>
      <c r="G2014" s="25">
        <f t="shared" si="62"/>
        <v>0</v>
      </c>
      <c r="H2014" s="26"/>
      <c r="I2014" s="26"/>
      <c r="J2014" s="26"/>
      <c r="K2014" s="26">
        <f t="shared" si="63"/>
        <v>0</v>
      </c>
    </row>
    <row r="2015" spans="1:11" ht="72" hidden="1">
      <c r="A2015" s="20">
        <v>5346</v>
      </c>
      <c r="B2015" s="36" t="s">
        <v>84</v>
      </c>
      <c r="C2015" s="23" t="s">
        <v>2923</v>
      </c>
      <c r="D2015" s="23" t="s">
        <v>2913</v>
      </c>
      <c r="E2015" s="30">
        <v>65596</v>
      </c>
      <c r="F2015" s="21"/>
      <c r="G2015" s="25">
        <f t="shared" si="62"/>
        <v>0</v>
      </c>
      <c r="H2015" s="26"/>
      <c r="I2015" s="26"/>
      <c r="J2015" s="26"/>
      <c r="K2015" s="26">
        <f t="shared" si="63"/>
        <v>0</v>
      </c>
    </row>
    <row r="2016" spans="1:11" ht="60" hidden="1">
      <c r="A2016" s="20">
        <v>5347</v>
      </c>
      <c r="B2016" s="36" t="s">
        <v>84</v>
      </c>
      <c r="C2016" s="23" t="s">
        <v>2924</v>
      </c>
      <c r="D2016" s="23" t="s">
        <v>2913</v>
      </c>
      <c r="E2016" s="30">
        <v>65596</v>
      </c>
      <c r="F2016" s="21"/>
      <c r="G2016" s="25">
        <f t="shared" si="62"/>
        <v>0</v>
      </c>
      <c r="H2016" s="26"/>
      <c r="I2016" s="26"/>
      <c r="J2016" s="26"/>
      <c r="K2016" s="26">
        <f t="shared" si="63"/>
        <v>0</v>
      </c>
    </row>
    <row r="2017" spans="1:11" ht="60" hidden="1">
      <c r="A2017" s="20">
        <v>5348</v>
      </c>
      <c r="B2017" s="36" t="s">
        <v>84</v>
      </c>
      <c r="C2017" s="23" t="s">
        <v>2925</v>
      </c>
      <c r="D2017" s="23" t="s">
        <v>2913</v>
      </c>
      <c r="E2017" s="30">
        <v>65596</v>
      </c>
      <c r="F2017" s="21"/>
      <c r="G2017" s="25">
        <f t="shared" si="62"/>
        <v>0</v>
      </c>
      <c r="H2017" s="26"/>
      <c r="I2017" s="26"/>
      <c r="J2017" s="26"/>
      <c r="K2017" s="26">
        <f t="shared" si="63"/>
        <v>0</v>
      </c>
    </row>
    <row r="2018" spans="1:11" ht="24" hidden="1">
      <c r="A2018" s="20">
        <v>5349</v>
      </c>
      <c r="B2018" s="36" t="s">
        <v>84</v>
      </c>
      <c r="C2018" s="23" t="s">
        <v>2926</v>
      </c>
      <c r="D2018" s="23" t="s">
        <v>2913</v>
      </c>
      <c r="E2018" s="30">
        <v>65596</v>
      </c>
      <c r="F2018" s="21"/>
      <c r="G2018" s="25">
        <f t="shared" si="62"/>
        <v>0</v>
      </c>
      <c r="H2018" s="26"/>
      <c r="I2018" s="26"/>
      <c r="J2018" s="26"/>
      <c r="K2018" s="26">
        <f t="shared" si="63"/>
        <v>0</v>
      </c>
    </row>
    <row r="2019" spans="1:11" ht="24" hidden="1">
      <c r="A2019" s="20">
        <v>5350</v>
      </c>
      <c r="B2019" s="36" t="s">
        <v>84</v>
      </c>
      <c r="C2019" s="23" t="s">
        <v>2927</v>
      </c>
      <c r="D2019" s="23" t="s">
        <v>2913</v>
      </c>
      <c r="E2019" s="30">
        <v>65596</v>
      </c>
      <c r="F2019" s="21"/>
      <c r="G2019" s="25">
        <f t="shared" si="62"/>
        <v>0</v>
      </c>
      <c r="H2019" s="26"/>
      <c r="I2019" s="26"/>
      <c r="J2019" s="26"/>
      <c r="K2019" s="26">
        <f t="shared" si="63"/>
        <v>0</v>
      </c>
    </row>
    <row r="2020" spans="1:11" hidden="1">
      <c r="A2020" s="20">
        <v>5351</v>
      </c>
      <c r="B2020" s="36"/>
      <c r="C2020" s="23" t="s">
        <v>2928</v>
      </c>
      <c r="D2020" s="23" t="s">
        <v>2913</v>
      </c>
      <c r="E2020" s="30"/>
      <c r="F2020" s="21"/>
      <c r="G2020" s="25">
        <f t="shared" si="62"/>
        <v>0</v>
      </c>
      <c r="H2020" s="26"/>
      <c r="I2020" s="26"/>
      <c r="J2020" s="26"/>
      <c r="K2020" s="26">
        <f t="shared" si="63"/>
        <v>0</v>
      </c>
    </row>
    <row r="2021" spans="1:11" ht="36" hidden="1">
      <c r="A2021" s="20">
        <v>5352</v>
      </c>
      <c r="B2021" s="36" t="s">
        <v>84</v>
      </c>
      <c r="C2021" s="23" t="s">
        <v>2929</v>
      </c>
      <c r="D2021" s="23" t="s">
        <v>2913</v>
      </c>
      <c r="E2021" s="30">
        <v>41460</v>
      </c>
      <c r="F2021" s="21"/>
      <c r="G2021" s="25">
        <f t="shared" si="62"/>
        <v>0</v>
      </c>
      <c r="H2021" s="26"/>
      <c r="I2021" s="26"/>
      <c r="J2021" s="26"/>
      <c r="K2021" s="26">
        <f t="shared" si="63"/>
        <v>0</v>
      </c>
    </row>
    <row r="2022" spans="1:11" ht="36" hidden="1">
      <c r="A2022" s="20">
        <v>5353</v>
      </c>
      <c r="B2022" s="36" t="s">
        <v>84</v>
      </c>
      <c r="C2022" s="23" t="s">
        <v>2930</v>
      </c>
      <c r="D2022" s="23" t="s">
        <v>2931</v>
      </c>
      <c r="E2022" s="30">
        <v>105520</v>
      </c>
      <c r="F2022" s="21"/>
      <c r="G2022" s="25">
        <f t="shared" si="62"/>
        <v>0</v>
      </c>
      <c r="H2022" s="26"/>
      <c r="I2022" s="26"/>
      <c r="J2022" s="26"/>
      <c r="K2022" s="26">
        <f t="shared" si="63"/>
        <v>0</v>
      </c>
    </row>
    <row r="2023" spans="1:11" hidden="1">
      <c r="A2023" s="20">
        <v>5354</v>
      </c>
      <c r="B2023" s="36"/>
      <c r="C2023" s="23" t="s">
        <v>2932</v>
      </c>
      <c r="D2023" s="23"/>
      <c r="E2023" s="30"/>
      <c r="F2023" s="21"/>
      <c r="G2023" s="25">
        <f t="shared" si="62"/>
        <v>0</v>
      </c>
      <c r="H2023" s="26"/>
      <c r="I2023" s="26"/>
      <c r="J2023" s="26"/>
      <c r="K2023" s="26">
        <f t="shared" si="63"/>
        <v>0</v>
      </c>
    </row>
    <row r="2024" spans="1:11" ht="24" hidden="1">
      <c r="A2024" s="20">
        <v>5355</v>
      </c>
      <c r="B2024" s="36" t="s">
        <v>84</v>
      </c>
      <c r="C2024" s="23" t="s">
        <v>2933</v>
      </c>
      <c r="D2024" s="23" t="s">
        <v>2909</v>
      </c>
      <c r="E2024" s="30">
        <v>65596</v>
      </c>
      <c r="F2024" s="21"/>
      <c r="G2024" s="25">
        <f t="shared" si="62"/>
        <v>0</v>
      </c>
      <c r="H2024" s="26"/>
      <c r="I2024" s="26"/>
      <c r="J2024" s="26"/>
      <c r="K2024" s="26">
        <f t="shared" si="63"/>
        <v>0</v>
      </c>
    </row>
    <row r="2025" spans="1:11" ht="84" hidden="1">
      <c r="A2025" s="20">
        <v>5356</v>
      </c>
      <c r="B2025" s="36"/>
      <c r="C2025" s="57" t="s">
        <v>2934</v>
      </c>
      <c r="D2025" s="39"/>
      <c r="E2025" s="30"/>
      <c r="F2025" s="21"/>
      <c r="G2025" s="25">
        <f t="shared" si="62"/>
        <v>0</v>
      </c>
      <c r="H2025" s="26"/>
      <c r="I2025" s="26"/>
      <c r="J2025" s="26"/>
      <c r="K2025" s="26">
        <f t="shared" si="63"/>
        <v>0</v>
      </c>
    </row>
    <row r="2026" spans="1:11" ht="132" hidden="1">
      <c r="A2026" s="20">
        <v>5357</v>
      </c>
      <c r="B2026" s="36" t="s">
        <v>24</v>
      </c>
      <c r="C2026" s="23" t="s">
        <v>2935</v>
      </c>
      <c r="D2026" s="39" t="s">
        <v>2936</v>
      </c>
      <c r="E2026" s="30">
        <v>376000</v>
      </c>
      <c r="F2026" s="21"/>
      <c r="G2026" s="25">
        <f t="shared" si="62"/>
        <v>0</v>
      </c>
      <c r="H2026" s="26"/>
      <c r="I2026" s="26"/>
      <c r="J2026" s="26"/>
      <c r="K2026" s="26">
        <f t="shared" si="63"/>
        <v>0</v>
      </c>
    </row>
    <row r="2027" spans="1:11" ht="108" hidden="1">
      <c r="A2027" s="20">
        <v>5358</v>
      </c>
      <c r="B2027" s="36" t="s">
        <v>24</v>
      </c>
      <c r="C2027" s="23" t="s">
        <v>2937</v>
      </c>
      <c r="D2027" s="39" t="s">
        <v>2938</v>
      </c>
      <c r="E2027" s="30">
        <v>41650</v>
      </c>
      <c r="F2027" s="21"/>
      <c r="G2027" s="25">
        <f t="shared" si="62"/>
        <v>0</v>
      </c>
      <c r="H2027" s="26"/>
      <c r="I2027" s="26"/>
      <c r="J2027" s="26"/>
      <c r="K2027" s="26">
        <f t="shared" si="63"/>
        <v>0</v>
      </c>
    </row>
    <row r="2028" spans="1:11" ht="144" hidden="1">
      <c r="A2028" s="20">
        <v>5359</v>
      </c>
      <c r="B2028" s="36" t="s">
        <v>24</v>
      </c>
      <c r="C2028" s="23" t="s">
        <v>2939</v>
      </c>
      <c r="D2028" s="39" t="s">
        <v>2940</v>
      </c>
      <c r="E2028" s="30">
        <v>101150</v>
      </c>
      <c r="F2028" s="21"/>
      <c r="G2028" s="25">
        <f t="shared" si="62"/>
        <v>0</v>
      </c>
      <c r="H2028" s="26"/>
      <c r="I2028" s="26"/>
      <c r="J2028" s="26"/>
      <c r="K2028" s="26">
        <f t="shared" si="63"/>
        <v>0</v>
      </c>
    </row>
    <row r="2029" spans="1:11" ht="84" hidden="1">
      <c r="A2029" s="20">
        <v>5360</v>
      </c>
      <c r="B2029" s="36" t="s">
        <v>24</v>
      </c>
      <c r="C2029" s="23" t="s">
        <v>2941</v>
      </c>
      <c r="D2029" s="39"/>
      <c r="E2029" s="30">
        <v>46420</v>
      </c>
      <c r="F2029" s="21"/>
      <c r="G2029" s="25">
        <f t="shared" si="62"/>
        <v>0</v>
      </c>
      <c r="H2029" s="26"/>
      <c r="I2029" s="26"/>
      <c r="J2029" s="26"/>
      <c r="K2029" s="26">
        <f t="shared" si="63"/>
        <v>0</v>
      </c>
    </row>
    <row r="2030" spans="1:11" ht="108" hidden="1">
      <c r="A2030" s="20">
        <v>5361</v>
      </c>
      <c r="B2030" s="36" t="s">
        <v>24</v>
      </c>
      <c r="C2030" s="23" t="s">
        <v>2942</v>
      </c>
      <c r="D2030" s="39" t="s">
        <v>2943</v>
      </c>
      <c r="E2030" s="30">
        <v>21580</v>
      </c>
      <c r="F2030" s="21"/>
      <c r="G2030" s="25">
        <f t="shared" si="62"/>
        <v>0</v>
      </c>
      <c r="H2030" s="26"/>
      <c r="I2030" s="26"/>
      <c r="J2030" s="26"/>
      <c r="K2030" s="26">
        <f t="shared" si="63"/>
        <v>0</v>
      </c>
    </row>
    <row r="2031" spans="1:11" ht="96" hidden="1">
      <c r="A2031" s="20">
        <v>5362</v>
      </c>
      <c r="B2031" s="36" t="s">
        <v>24</v>
      </c>
      <c r="C2031" s="23" t="s">
        <v>2944</v>
      </c>
      <c r="D2031" s="39" t="s">
        <v>2945</v>
      </c>
      <c r="E2031" s="30">
        <v>35960</v>
      </c>
      <c r="F2031" s="21"/>
      <c r="G2031" s="25">
        <f t="shared" si="62"/>
        <v>0</v>
      </c>
      <c r="H2031" s="26"/>
      <c r="I2031" s="26"/>
      <c r="J2031" s="26"/>
      <c r="K2031" s="26">
        <f t="shared" si="63"/>
        <v>0</v>
      </c>
    </row>
    <row r="2032" spans="1:11" ht="48" hidden="1">
      <c r="A2032" s="20">
        <v>5363</v>
      </c>
      <c r="B2032" s="36" t="s">
        <v>24</v>
      </c>
      <c r="C2032" s="23" t="s">
        <v>2946</v>
      </c>
      <c r="D2032" s="39" t="s">
        <v>2947</v>
      </c>
      <c r="E2032" s="30">
        <v>84990</v>
      </c>
      <c r="F2032" s="21"/>
      <c r="G2032" s="25">
        <f t="shared" si="62"/>
        <v>0</v>
      </c>
      <c r="H2032" s="26"/>
      <c r="I2032" s="26"/>
      <c r="J2032" s="26"/>
      <c r="K2032" s="26">
        <f t="shared" si="63"/>
        <v>0</v>
      </c>
    </row>
    <row r="2033" spans="1:11" ht="72" hidden="1">
      <c r="A2033" s="20">
        <v>5364</v>
      </c>
      <c r="B2033" s="31"/>
      <c r="C2033" s="28" t="s">
        <v>2948</v>
      </c>
      <c r="D2033" s="33"/>
      <c r="E2033" s="30"/>
      <c r="F2033" s="21"/>
      <c r="G2033" s="25">
        <f t="shared" si="62"/>
        <v>0</v>
      </c>
      <c r="H2033" s="26"/>
      <c r="I2033" s="26"/>
      <c r="J2033" s="26"/>
      <c r="K2033" s="26">
        <f t="shared" si="63"/>
        <v>0</v>
      </c>
    </row>
    <row r="2034" spans="1:11" ht="409.5" hidden="1">
      <c r="A2034" s="20">
        <v>5365</v>
      </c>
      <c r="B2034" s="31" t="s">
        <v>84</v>
      </c>
      <c r="C2034" s="39" t="s">
        <v>2949</v>
      </c>
      <c r="D2034" s="33" t="s">
        <v>2950</v>
      </c>
      <c r="E2034" s="30">
        <v>347380</v>
      </c>
      <c r="F2034" s="21"/>
      <c r="G2034" s="25">
        <f t="shared" si="62"/>
        <v>0</v>
      </c>
      <c r="H2034" s="26"/>
      <c r="I2034" s="26"/>
      <c r="J2034" s="26"/>
      <c r="K2034" s="26">
        <f t="shared" si="63"/>
        <v>0</v>
      </c>
    </row>
    <row r="2035" spans="1:11" ht="84" hidden="1">
      <c r="A2035" s="20">
        <v>5366</v>
      </c>
      <c r="B2035" s="31"/>
      <c r="C2035" s="23" t="s">
        <v>2951</v>
      </c>
      <c r="D2035" s="33"/>
      <c r="E2035" s="30">
        <v>1950</v>
      </c>
      <c r="F2035" s="21"/>
      <c r="G2035" s="25">
        <f t="shared" si="62"/>
        <v>0</v>
      </c>
      <c r="H2035" s="26"/>
      <c r="I2035" s="26"/>
      <c r="J2035" s="26"/>
      <c r="K2035" s="26">
        <f t="shared" si="63"/>
        <v>0</v>
      </c>
    </row>
    <row r="2036" spans="1:11" ht="48" hidden="1">
      <c r="A2036" s="20">
        <v>5367</v>
      </c>
      <c r="B2036" s="31"/>
      <c r="C2036" s="23" t="s">
        <v>2952</v>
      </c>
      <c r="D2036" s="33"/>
      <c r="E2036" s="30">
        <v>23700</v>
      </c>
      <c r="F2036" s="21"/>
      <c r="G2036" s="25">
        <f t="shared" si="62"/>
        <v>0</v>
      </c>
      <c r="H2036" s="26"/>
      <c r="I2036" s="26"/>
      <c r="J2036" s="26"/>
      <c r="K2036" s="26">
        <f t="shared" si="63"/>
        <v>0</v>
      </c>
    </row>
    <row r="2037" spans="1:11" ht="72" hidden="1">
      <c r="A2037" s="20">
        <v>5368</v>
      </c>
      <c r="B2037" s="31"/>
      <c r="C2037" s="23" t="s">
        <v>2953</v>
      </c>
      <c r="D2037" s="33"/>
      <c r="E2037" s="30">
        <v>18200</v>
      </c>
      <c r="F2037" s="21"/>
      <c r="G2037" s="25">
        <f t="shared" si="62"/>
        <v>0</v>
      </c>
      <c r="H2037" s="26"/>
      <c r="I2037" s="26"/>
      <c r="J2037" s="26"/>
      <c r="K2037" s="26">
        <f t="shared" si="63"/>
        <v>0</v>
      </c>
    </row>
    <row r="2038" spans="1:11" ht="72" hidden="1">
      <c r="A2038" s="20">
        <v>5369</v>
      </c>
      <c r="B2038" s="31"/>
      <c r="C2038" s="23" t="s">
        <v>2954</v>
      </c>
      <c r="D2038" s="33"/>
      <c r="E2038" s="30">
        <v>34400</v>
      </c>
      <c r="F2038" s="21"/>
      <c r="G2038" s="25">
        <f t="shared" si="62"/>
        <v>0</v>
      </c>
      <c r="H2038" s="26"/>
      <c r="I2038" s="26"/>
      <c r="J2038" s="26"/>
      <c r="K2038" s="26">
        <f t="shared" si="63"/>
        <v>0</v>
      </c>
    </row>
    <row r="2039" spans="1:11" ht="132" hidden="1">
      <c r="A2039" s="20">
        <v>5370</v>
      </c>
      <c r="B2039" s="31"/>
      <c r="C2039" s="23" t="s">
        <v>2955</v>
      </c>
      <c r="D2039" s="33"/>
      <c r="E2039" s="30">
        <v>65950</v>
      </c>
      <c r="F2039" s="21"/>
      <c r="G2039" s="25">
        <f t="shared" si="62"/>
        <v>0</v>
      </c>
      <c r="H2039" s="26"/>
      <c r="I2039" s="26"/>
      <c r="J2039" s="26"/>
      <c r="K2039" s="26">
        <f t="shared" si="63"/>
        <v>0</v>
      </c>
    </row>
    <row r="2040" spans="1:11" ht="132" hidden="1">
      <c r="A2040" s="20">
        <v>5371</v>
      </c>
      <c r="B2040" s="31"/>
      <c r="C2040" s="23" t="s">
        <v>2956</v>
      </c>
      <c r="D2040" s="33"/>
      <c r="E2040" s="30">
        <v>65950</v>
      </c>
      <c r="F2040" s="21"/>
      <c r="G2040" s="25">
        <f t="shared" si="62"/>
        <v>0</v>
      </c>
      <c r="H2040" s="26"/>
      <c r="I2040" s="26"/>
      <c r="J2040" s="26"/>
      <c r="K2040" s="26">
        <f t="shared" si="63"/>
        <v>0</v>
      </c>
    </row>
    <row r="2041" spans="1:11" ht="120" hidden="1">
      <c r="A2041" s="20">
        <v>5372</v>
      </c>
      <c r="B2041" s="31"/>
      <c r="C2041" s="23" t="s">
        <v>2957</v>
      </c>
      <c r="D2041" s="33"/>
      <c r="E2041" s="30">
        <v>65950</v>
      </c>
      <c r="F2041" s="21"/>
      <c r="G2041" s="25">
        <f t="shared" si="62"/>
        <v>0</v>
      </c>
      <c r="H2041" s="26"/>
      <c r="I2041" s="26"/>
      <c r="J2041" s="26"/>
      <c r="K2041" s="26">
        <f t="shared" si="63"/>
        <v>0</v>
      </c>
    </row>
    <row r="2042" spans="1:11" ht="144" hidden="1">
      <c r="A2042" s="20">
        <v>5373</v>
      </c>
      <c r="B2042" s="31"/>
      <c r="C2042" s="23" t="s">
        <v>2958</v>
      </c>
      <c r="D2042" s="33"/>
      <c r="E2042" s="30">
        <v>65950</v>
      </c>
      <c r="F2042" s="21"/>
      <c r="G2042" s="25">
        <f t="shared" si="62"/>
        <v>0</v>
      </c>
      <c r="H2042" s="26"/>
      <c r="I2042" s="26"/>
      <c r="J2042" s="26"/>
      <c r="K2042" s="26">
        <f t="shared" si="63"/>
        <v>0</v>
      </c>
    </row>
    <row r="2043" spans="1:11" ht="132" hidden="1">
      <c r="A2043" s="20">
        <v>5374</v>
      </c>
      <c r="B2043" s="31"/>
      <c r="C2043" s="23" t="s">
        <v>2959</v>
      </c>
      <c r="D2043" s="33"/>
      <c r="E2043" s="30">
        <v>66600</v>
      </c>
      <c r="F2043" s="21"/>
      <c r="G2043" s="25">
        <f t="shared" si="62"/>
        <v>0</v>
      </c>
      <c r="H2043" s="26"/>
      <c r="I2043" s="26"/>
      <c r="J2043" s="26"/>
      <c r="K2043" s="26">
        <f t="shared" si="63"/>
        <v>0</v>
      </c>
    </row>
    <row r="2044" spans="1:11" ht="168" hidden="1">
      <c r="A2044" s="20">
        <v>5375</v>
      </c>
      <c r="B2044" s="31"/>
      <c r="C2044" s="23" t="s">
        <v>2960</v>
      </c>
      <c r="D2044" s="33"/>
      <c r="E2044" s="30">
        <v>66600</v>
      </c>
      <c r="F2044" s="21"/>
      <c r="G2044" s="25">
        <f t="shared" si="62"/>
        <v>0</v>
      </c>
      <c r="H2044" s="26"/>
      <c r="I2044" s="26"/>
      <c r="J2044" s="26"/>
      <c r="K2044" s="26">
        <f t="shared" si="63"/>
        <v>0</v>
      </c>
    </row>
    <row r="2045" spans="1:11" ht="216" hidden="1">
      <c r="A2045" s="20">
        <v>5376</v>
      </c>
      <c r="B2045" s="31"/>
      <c r="C2045" s="23" t="s">
        <v>2961</v>
      </c>
      <c r="D2045" s="33"/>
      <c r="E2045" s="30">
        <v>423000</v>
      </c>
      <c r="F2045" s="21"/>
      <c r="G2045" s="25">
        <f t="shared" si="62"/>
        <v>0</v>
      </c>
      <c r="H2045" s="26"/>
      <c r="I2045" s="26"/>
      <c r="J2045" s="26"/>
      <c r="K2045" s="26">
        <f t="shared" si="63"/>
        <v>0</v>
      </c>
    </row>
    <row r="2046" spans="1:11" ht="120" hidden="1">
      <c r="A2046" s="20">
        <v>5377</v>
      </c>
      <c r="B2046" s="31"/>
      <c r="C2046" s="23" t="s">
        <v>2962</v>
      </c>
      <c r="D2046" s="33"/>
      <c r="E2046" s="30">
        <v>106300</v>
      </c>
      <c r="F2046" s="21"/>
      <c r="G2046" s="25">
        <f t="shared" si="62"/>
        <v>0</v>
      </c>
      <c r="H2046" s="26"/>
      <c r="I2046" s="26"/>
      <c r="J2046" s="26"/>
      <c r="K2046" s="26">
        <f t="shared" si="63"/>
        <v>0</v>
      </c>
    </row>
    <row r="2047" spans="1:11" ht="120" hidden="1">
      <c r="A2047" s="20">
        <v>5378</v>
      </c>
      <c r="B2047" s="31"/>
      <c r="C2047" s="23" t="s">
        <v>2963</v>
      </c>
      <c r="D2047" s="33"/>
      <c r="E2047" s="30">
        <v>70150</v>
      </c>
      <c r="F2047" s="21"/>
      <c r="G2047" s="25">
        <f t="shared" si="62"/>
        <v>0</v>
      </c>
      <c r="H2047" s="26"/>
      <c r="I2047" s="26"/>
      <c r="J2047" s="26"/>
      <c r="K2047" s="26">
        <f t="shared" si="63"/>
        <v>0</v>
      </c>
    </row>
    <row r="2048" spans="1:11" ht="96" hidden="1">
      <c r="A2048" s="20">
        <v>5379</v>
      </c>
      <c r="B2048" s="31"/>
      <c r="C2048" s="23" t="s">
        <v>2964</v>
      </c>
      <c r="D2048" s="33"/>
      <c r="E2048" s="30">
        <v>85</v>
      </c>
      <c r="F2048" s="21"/>
      <c r="G2048" s="25">
        <f t="shared" si="62"/>
        <v>0</v>
      </c>
      <c r="H2048" s="26"/>
      <c r="I2048" s="26"/>
      <c r="J2048" s="26"/>
      <c r="K2048" s="26">
        <f t="shared" si="63"/>
        <v>0</v>
      </c>
    </row>
    <row r="2049" spans="1:11" ht="144" hidden="1">
      <c r="A2049" s="20">
        <v>5380</v>
      </c>
      <c r="B2049" s="31"/>
      <c r="C2049" s="23" t="s">
        <v>2965</v>
      </c>
      <c r="D2049" s="33"/>
      <c r="E2049" s="30">
        <v>220700</v>
      </c>
      <c r="F2049" s="21"/>
      <c r="G2049" s="25">
        <f t="shared" si="62"/>
        <v>0</v>
      </c>
      <c r="H2049" s="26"/>
      <c r="I2049" s="26"/>
      <c r="J2049" s="26"/>
      <c r="K2049" s="26">
        <f t="shared" si="63"/>
        <v>0</v>
      </c>
    </row>
    <row r="2050" spans="1:11" ht="204" hidden="1">
      <c r="A2050" s="20">
        <v>5381</v>
      </c>
      <c r="B2050" s="31"/>
      <c r="C2050" s="23" t="s">
        <v>2966</v>
      </c>
      <c r="D2050" s="33"/>
      <c r="E2050" s="30">
        <v>175600</v>
      </c>
      <c r="F2050" s="21"/>
      <c r="G2050" s="25">
        <f t="shared" si="62"/>
        <v>0</v>
      </c>
      <c r="H2050" s="26"/>
      <c r="I2050" s="26"/>
      <c r="J2050" s="26"/>
      <c r="K2050" s="26">
        <f t="shared" si="63"/>
        <v>0</v>
      </c>
    </row>
    <row r="2051" spans="1:11" ht="120" hidden="1">
      <c r="A2051" s="20">
        <v>5382</v>
      </c>
      <c r="B2051" s="31"/>
      <c r="C2051" s="23" t="s">
        <v>2967</v>
      </c>
      <c r="D2051" s="33"/>
      <c r="E2051" s="30">
        <v>71550</v>
      </c>
      <c r="F2051" s="21"/>
      <c r="G2051" s="25">
        <f t="shared" si="62"/>
        <v>0</v>
      </c>
      <c r="H2051" s="26"/>
      <c r="I2051" s="26"/>
      <c r="J2051" s="26"/>
      <c r="K2051" s="26">
        <f t="shared" si="63"/>
        <v>0</v>
      </c>
    </row>
    <row r="2052" spans="1:11" ht="120" hidden="1">
      <c r="A2052" s="20">
        <v>5383</v>
      </c>
      <c r="B2052" s="31"/>
      <c r="C2052" s="23" t="s">
        <v>2968</v>
      </c>
      <c r="D2052" s="33"/>
      <c r="E2052" s="30">
        <v>71550</v>
      </c>
      <c r="F2052" s="21"/>
      <c r="G2052" s="25">
        <f t="shared" si="62"/>
        <v>0</v>
      </c>
      <c r="H2052" s="26"/>
      <c r="I2052" s="26"/>
      <c r="J2052" s="26"/>
      <c r="K2052" s="26">
        <f t="shared" si="63"/>
        <v>0</v>
      </c>
    </row>
    <row r="2053" spans="1:11" ht="120" hidden="1">
      <c r="A2053" s="20">
        <v>5384</v>
      </c>
      <c r="B2053" s="31"/>
      <c r="C2053" s="23" t="s">
        <v>2969</v>
      </c>
      <c r="D2053" s="33"/>
      <c r="E2053" s="30">
        <v>71550</v>
      </c>
      <c r="F2053" s="21"/>
      <c r="G2053" s="25">
        <f t="shared" si="62"/>
        <v>0</v>
      </c>
      <c r="H2053" s="26"/>
      <c r="I2053" s="26"/>
      <c r="J2053" s="26"/>
      <c r="K2053" s="26">
        <f t="shared" si="63"/>
        <v>0</v>
      </c>
    </row>
    <row r="2054" spans="1:11" ht="228" hidden="1">
      <c r="A2054" s="20">
        <v>5385</v>
      </c>
      <c r="B2054" s="31"/>
      <c r="C2054" s="23" t="s">
        <v>2970</v>
      </c>
      <c r="D2054" s="33"/>
      <c r="E2054" s="30">
        <v>266400</v>
      </c>
      <c r="F2054" s="21"/>
      <c r="G2054" s="25">
        <f t="shared" si="62"/>
        <v>0</v>
      </c>
      <c r="H2054" s="26"/>
      <c r="I2054" s="26"/>
      <c r="J2054" s="26"/>
      <c r="K2054" s="26">
        <f t="shared" si="63"/>
        <v>0</v>
      </c>
    </row>
    <row r="2055" spans="1:11" ht="396" hidden="1">
      <c r="A2055" s="20">
        <v>5386</v>
      </c>
      <c r="B2055" s="31"/>
      <c r="C2055" s="23" t="s">
        <v>2971</v>
      </c>
      <c r="D2055" s="33"/>
      <c r="E2055" s="30">
        <v>307350</v>
      </c>
      <c r="F2055" s="21"/>
      <c r="G2055" s="25">
        <f t="shared" si="62"/>
        <v>0</v>
      </c>
      <c r="H2055" s="26"/>
      <c r="I2055" s="26"/>
      <c r="J2055" s="26"/>
      <c r="K2055" s="26">
        <f t="shared" si="63"/>
        <v>0</v>
      </c>
    </row>
    <row r="2056" spans="1:11" ht="60" hidden="1">
      <c r="A2056" s="20">
        <v>5387</v>
      </c>
      <c r="B2056" s="31" t="s">
        <v>24</v>
      </c>
      <c r="C2056" s="39" t="s">
        <v>2972</v>
      </c>
      <c r="D2056" s="33" t="s">
        <v>2973</v>
      </c>
      <c r="E2056" s="30">
        <v>71500</v>
      </c>
      <c r="F2056" s="21"/>
      <c r="G2056" s="25">
        <f t="shared" si="62"/>
        <v>0</v>
      </c>
      <c r="H2056" s="26"/>
      <c r="I2056" s="26"/>
      <c r="J2056" s="26"/>
      <c r="K2056" s="26">
        <f t="shared" si="63"/>
        <v>0</v>
      </c>
    </row>
    <row r="2057" spans="1:11" ht="48" hidden="1">
      <c r="A2057" s="20">
        <v>5388</v>
      </c>
      <c r="B2057" s="31" t="s">
        <v>24</v>
      </c>
      <c r="C2057" s="39" t="s">
        <v>2974</v>
      </c>
      <c r="D2057" s="33" t="s">
        <v>2975</v>
      </c>
      <c r="E2057" s="30">
        <v>71500</v>
      </c>
      <c r="F2057" s="21"/>
      <c r="G2057" s="25">
        <f t="shared" si="62"/>
        <v>0</v>
      </c>
      <c r="H2057" s="26"/>
      <c r="I2057" s="26"/>
      <c r="J2057" s="26"/>
      <c r="K2057" s="26">
        <f t="shared" si="63"/>
        <v>0</v>
      </c>
    </row>
    <row r="2058" spans="1:11" ht="60" hidden="1">
      <c r="A2058" s="20">
        <v>5389</v>
      </c>
      <c r="B2058" s="31" t="s">
        <v>207</v>
      </c>
      <c r="C2058" s="39" t="s">
        <v>2976</v>
      </c>
      <c r="D2058" s="33" t="s">
        <v>2977</v>
      </c>
      <c r="E2058" s="30">
        <v>71500</v>
      </c>
      <c r="F2058" s="21"/>
      <c r="G2058" s="25">
        <f t="shared" si="62"/>
        <v>0</v>
      </c>
      <c r="H2058" s="26"/>
      <c r="I2058" s="26"/>
      <c r="J2058" s="26"/>
      <c r="K2058" s="26">
        <f t="shared" si="63"/>
        <v>0</v>
      </c>
    </row>
    <row r="2059" spans="1:11" ht="60" hidden="1">
      <c r="A2059" s="20">
        <v>5390</v>
      </c>
      <c r="B2059" s="31" t="s">
        <v>207</v>
      </c>
      <c r="C2059" s="39" t="s">
        <v>2978</v>
      </c>
      <c r="D2059" s="33" t="s">
        <v>2979</v>
      </c>
      <c r="E2059" s="30">
        <v>71500</v>
      </c>
      <c r="F2059" s="21"/>
      <c r="G2059" s="25">
        <f t="shared" si="62"/>
        <v>0</v>
      </c>
      <c r="H2059" s="26"/>
      <c r="I2059" s="26"/>
      <c r="J2059" s="26"/>
      <c r="K2059" s="26">
        <f t="shared" si="63"/>
        <v>0</v>
      </c>
    </row>
    <row r="2060" spans="1:11" ht="60" hidden="1">
      <c r="A2060" s="20">
        <v>5391</v>
      </c>
      <c r="B2060" s="31" t="s">
        <v>207</v>
      </c>
      <c r="C2060" s="39" t="s">
        <v>2980</v>
      </c>
      <c r="D2060" s="33" t="s">
        <v>2981</v>
      </c>
      <c r="E2060" s="30">
        <v>16390</v>
      </c>
      <c r="F2060" s="21"/>
      <c r="G2060" s="25">
        <f t="shared" si="62"/>
        <v>0</v>
      </c>
      <c r="H2060" s="26"/>
      <c r="I2060" s="26"/>
      <c r="J2060" s="26"/>
      <c r="K2060" s="26">
        <f t="shared" si="63"/>
        <v>0</v>
      </c>
    </row>
    <row r="2061" spans="1:11" ht="144" hidden="1">
      <c r="A2061" s="20">
        <v>5392</v>
      </c>
      <c r="B2061" s="116" t="s">
        <v>84</v>
      </c>
      <c r="C2061" s="33" t="s">
        <v>2982</v>
      </c>
      <c r="D2061" s="33" t="s">
        <v>2983</v>
      </c>
      <c r="E2061" s="30">
        <v>307350</v>
      </c>
      <c r="F2061" s="21"/>
      <c r="G2061" s="25">
        <f t="shared" si="62"/>
        <v>0</v>
      </c>
      <c r="H2061" s="26"/>
      <c r="I2061" s="26"/>
      <c r="J2061" s="26"/>
      <c r="K2061" s="26">
        <f t="shared" si="63"/>
        <v>0</v>
      </c>
    </row>
    <row r="2062" spans="1:11" ht="48" hidden="1">
      <c r="A2062" s="20">
        <v>5393</v>
      </c>
      <c r="B2062" s="116"/>
      <c r="C2062" s="39" t="s">
        <v>2984</v>
      </c>
      <c r="D2062" s="33"/>
      <c r="E2062" s="30"/>
      <c r="F2062" s="21"/>
      <c r="G2062" s="25">
        <f t="shared" si="62"/>
        <v>0</v>
      </c>
      <c r="H2062" s="26"/>
      <c r="I2062" s="26"/>
      <c r="J2062" s="26"/>
      <c r="K2062" s="26">
        <f t="shared" si="63"/>
        <v>0</v>
      </c>
    </row>
    <row r="2063" spans="1:11" ht="409.5" hidden="1">
      <c r="A2063" s="20">
        <v>5394</v>
      </c>
      <c r="B2063" s="31" t="s">
        <v>84</v>
      </c>
      <c r="C2063" s="53" t="s">
        <v>2985</v>
      </c>
      <c r="D2063" s="33" t="s">
        <v>2986</v>
      </c>
      <c r="E2063" s="30">
        <v>42400</v>
      </c>
      <c r="F2063" s="21"/>
      <c r="G2063" s="25">
        <f t="shared" si="62"/>
        <v>0</v>
      </c>
      <c r="H2063" s="26"/>
      <c r="I2063" s="26"/>
      <c r="J2063" s="26"/>
      <c r="K2063" s="26">
        <f t="shared" si="63"/>
        <v>0</v>
      </c>
    </row>
    <row r="2064" spans="1:11" ht="409.5" hidden="1">
      <c r="A2064" s="20">
        <v>5395</v>
      </c>
      <c r="B2064" s="31" t="s">
        <v>84</v>
      </c>
      <c r="C2064" s="53" t="s">
        <v>2987</v>
      </c>
      <c r="D2064" s="33" t="s">
        <v>2988</v>
      </c>
      <c r="E2064" s="30">
        <v>42400</v>
      </c>
      <c r="F2064" s="21"/>
      <c r="G2064" s="25">
        <f t="shared" ref="G2064:G2127" si="64">E2064*F2064</f>
        <v>0</v>
      </c>
      <c r="H2064" s="26"/>
      <c r="I2064" s="26"/>
      <c r="J2064" s="26"/>
      <c r="K2064" s="26">
        <f t="shared" ref="K2064:K2127" si="65">E2064*J2064</f>
        <v>0</v>
      </c>
    </row>
    <row r="2065" spans="1:11" ht="409.5" hidden="1">
      <c r="A2065" s="20">
        <v>5396</v>
      </c>
      <c r="B2065" s="31" t="s">
        <v>84</v>
      </c>
      <c r="C2065" s="53" t="s">
        <v>2989</v>
      </c>
      <c r="D2065" s="33" t="s">
        <v>2990</v>
      </c>
      <c r="E2065" s="30">
        <v>42400</v>
      </c>
      <c r="F2065" s="21"/>
      <c r="G2065" s="25">
        <f t="shared" si="64"/>
        <v>0</v>
      </c>
      <c r="H2065" s="26"/>
      <c r="I2065" s="26"/>
      <c r="J2065" s="26"/>
      <c r="K2065" s="26">
        <f t="shared" si="65"/>
        <v>0</v>
      </c>
    </row>
    <row r="2066" spans="1:11" ht="240" hidden="1">
      <c r="A2066" s="20">
        <v>5397</v>
      </c>
      <c r="B2066" s="31" t="s">
        <v>84</v>
      </c>
      <c r="C2066" s="53" t="s">
        <v>2991</v>
      </c>
      <c r="D2066" s="33" t="s">
        <v>2992</v>
      </c>
      <c r="E2066" s="30">
        <v>13400</v>
      </c>
      <c r="F2066" s="21"/>
      <c r="G2066" s="25">
        <f t="shared" si="64"/>
        <v>0</v>
      </c>
      <c r="H2066" s="26"/>
      <c r="I2066" s="26"/>
      <c r="J2066" s="26"/>
      <c r="K2066" s="26">
        <f t="shared" si="65"/>
        <v>0</v>
      </c>
    </row>
    <row r="2067" spans="1:11" ht="409.5" hidden="1">
      <c r="A2067" s="20">
        <v>5398</v>
      </c>
      <c r="B2067" s="31" t="s">
        <v>84</v>
      </c>
      <c r="C2067" s="52" t="s">
        <v>2993</v>
      </c>
      <c r="D2067" s="33" t="s">
        <v>2994</v>
      </c>
      <c r="E2067" s="98">
        <v>130811</v>
      </c>
      <c r="F2067" s="21"/>
      <c r="G2067" s="25">
        <f t="shared" si="64"/>
        <v>0</v>
      </c>
      <c r="H2067" s="26"/>
      <c r="I2067" s="26"/>
      <c r="J2067" s="26"/>
      <c r="K2067" s="26">
        <f t="shared" si="65"/>
        <v>0</v>
      </c>
    </row>
    <row r="2068" spans="1:11" ht="409.5" hidden="1">
      <c r="A2068" s="20">
        <v>5399</v>
      </c>
      <c r="B2068" s="31" t="s">
        <v>84</v>
      </c>
      <c r="C2068" s="52" t="s">
        <v>2995</v>
      </c>
      <c r="D2068" s="33" t="s">
        <v>2996</v>
      </c>
      <c r="E2068" s="98">
        <v>122044</v>
      </c>
      <c r="F2068" s="21"/>
      <c r="G2068" s="25">
        <f t="shared" si="64"/>
        <v>0</v>
      </c>
      <c r="H2068" s="26"/>
      <c r="I2068" s="26"/>
      <c r="J2068" s="26"/>
      <c r="K2068" s="26">
        <f t="shared" si="65"/>
        <v>0</v>
      </c>
    </row>
    <row r="2069" spans="1:11" ht="216" hidden="1">
      <c r="A2069" s="20">
        <v>5400</v>
      </c>
      <c r="B2069" s="31"/>
      <c r="C2069" s="52" t="s">
        <v>2997</v>
      </c>
      <c r="D2069" s="33" t="s">
        <v>2997</v>
      </c>
      <c r="E2069" s="98">
        <v>15140</v>
      </c>
      <c r="F2069" s="21"/>
      <c r="G2069" s="25">
        <f t="shared" si="64"/>
        <v>0</v>
      </c>
      <c r="H2069" s="26"/>
      <c r="I2069" s="26"/>
      <c r="J2069" s="26"/>
      <c r="K2069" s="26">
        <f t="shared" si="65"/>
        <v>0</v>
      </c>
    </row>
    <row r="2070" spans="1:11" ht="409.5" hidden="1">
      <c r="A2070" s="20">
        <v>5401</v>
      </c>
      <c r="B2070" s="31" t="s">
        <v>84</v>
      </c>
      <c r="C2070" s="52" t="s">
        <v>2998</v>
      </c>
      <c r="D2070" s="33" t="s">
        <v>2999</v>
      </c>
      <c r="E2070" s="98">
        <v>178400</v>
      </c>
      <c r="F2070" s="21"/>
      <c r="G2070" s="25">
        <f t="shared" si="64"/>
        <v>0</v>
      </c>
      <c r="H2070" s="26"/>
      <c r="I2070" s="26"/>
      <c r="J2070" s="26"/>
      <c r="K2070" s="26">
        <f t="shared" si="65"/>
        <v>0</v>
      </c>
    </row>
    <row r="2071" spans="1:11" ht="409.5" hidden="1">
      <c r="A2071" s="20">
        <v>5402</v>
      </c>
      <c r="B2071" s="27" t="s">
        <v>84</v>
      </c>
      <c r="C2071" s="52" t="s">
        <v>3000</v>
      </c>
      <c r="D2071" s="29" t="s">
        <v>3001</v>
      </c>
      <c r="E2071" s="98">
        <v>178400</v>
      </c>
      <c r="F2071" s="21"/>
      <c r="G2071" s="25">
        <f t="shared" si="64"/>
        <v>0</v>
      </c>
      <c r="H2071" s="26"/>
      <c r="I2071" s="26"/>
      <c r="J2071" s="26"/>
      <c r="K2071" s="26">
        <f t="shared" si="65"/>
        <v>0</v>
      </c>
    </row>
    <row r="2072" spans="1:11" ht="60" hidden="1">
      <c r="A2072" s="20">
        <v>5403</v>
      </c>
      <c r="B2072" s="31"/>
      <c r="C2072" s="39" t="s">
        <v>3002</v>
      </c>
      <c r="D2072" s="33"/>
      <c r="E2072" s="30"/>
      <c r="F2072" s="21"/>
      <c r="G2072" s="25">
        <f t="shared" si="64"/>
        <v>0</v>
      </c>
      <c r="H2072" s="26"/>
      <c r="I2072" s="26"/>
      <c r="J2072" s="26"/>
      <c r="K2072" s="26">
        <f t="shared" si="65"/>
        <v>0</v>
      </c>
    </row>
    <row r="2073" spans="1:11" ht="72" hidden="1">
      <c r="A2073" s="20">
        <v>5404</v>
      </c>
      <c r="B2073" s="31" t="s">
        <v>84</v>
      </c>
      <c r="C2073" s="38" t="s">
        <v>3003</v>
      </c>
      <c r="D2073" s="38" t="s">
        <v>3003</v>
      </c>
      <c r="E2073" s="88">
        <v>568200</v>
      </c>
      <c r="F2073" s="21"/>
      <c r="G2073" s="25">
        <f t="shared" si="64"/>
        <v>0</v>
      </c>
      <c r="H2073" s="26"/>
      <c r="I2073" s="26"/>
      <c r="J2073" s="26"/>
      <c r="K2073" s="26">
        <f t="shared" si="65"/>
        <v>0</v>
      </c>
    </row>
    <row r="2074" spans="1:11" ht="72" hidden="1">
      <c r="A2074" s="20">
        <v>5405</v>
      </c>
      <c r="B2074" s="31" t="s">
        <v>84</v>
      </c>
      <c r="C2074" s="38" t="s">
        <v>3004</v>
      </c>
      <c r="D2074" s="38" t="s">
        <v>3004</v>
      </c>
      <c r="E2074" s="88">
        <v>269800</v>
      </c>
      <c r="F2074" s="21"/>
      <c r="G2074" s="25">
        <f t="shared" si="64"/>
        <v>0</v>
      </c>
      <c r="H2074" s="26"/>
      <c r="I2074" s="26"/>
      <c r="J2074" s="26"/>
      <c r="K2074" s="26">
        <f t="shared" si="65"/>
        <v>0</v>
      </c>
    </row>
    <row r="2075" spans="1:11" ht="60" hidden="1">
      <c r="A2075" s="20">
        <v>5406</v>
      </c>
      <c r="B2075" s="31" t="s">
        <v>1714</v>
      </c>
      <c r="C2075" s="38" t="s">
        <v>3005</v>
      </c>
      <c r="D2075" s="38" t="s">
        <v>3005</v>
      </c>
      <c r="E2075" s="88">
        <v>33800</v>
      </c>
      <c r="F2075" s="21"/>
      <c r="G2075" s="25">
        <f t="shared" si="64"/>
        <v>0</v>
      </c>
      <c r="H2075" s="26"/>
      <c r="I2075" s="26"/>
      <c r="J2075" s="26"/>
      <c r="K2075" s="26">
        <f t="shared" si="65"/>
        <v>0</v>
      </c>
    </row>
    <row r="2076" spans="1:11" ht="60" hidden="1">
      <c r="A2076" s="20">
        <v>5407</v>
      </c>
      <c r="B2076" s="31" t="s">
        <v>1714</v>
      </c>
      <c r="C2076" s="38" t="s">
        <v>3006</v>
      </c>
      <c r="D2076" s="38" t="s">
        <v>3006</v>
      </c>
      <c r="E2076" s="88">
        <v>33800</v>
      </c>
      <c r="F2076" s="21"/>
      <c r="G2076" s="25">
        <f t="shared" si="64"/>
        <v>0</v>
      </c>
      <c r="H2076" s="26"/>
      <c r="I2076" s="26"/>
      <c r="J2076" s="26"/>
      <c r="K2076" s="26">
        <f t="shared" si="65"/>
        <v>0</v>
      </c>
    </row>
    <row r="2077" spans="1:11" ht="60" hidden="1">
      <c r="A2077" s="20">
        <v>5408</v>
      </c>
      <c r="B2077" s="31" t="s">
        <v>1714</v>
      </c>
      <c r="C2077" s="38" t="s">
        <v>3007</v>
      </c>
      <c r="D2077" s="38" t="s">
        <v>3007</v>
      </c>
      <c r="E2077" s="88">
        <v>33800</v>
      </c>
      <c r="F2077" s="21"/>
      <c r="G2077" s="25">
        <f t="shared" si="64"/>
        <v>0</v>
      </c>
      <c r="H2077" s="26"/>
      <c r="I2077" s="26"/>
      <c r="J2077" s="26"/>
      <c r="K2077" s="26">
        <f t="shared" si="65"/>
        <v>0</v>
      </c>
    </row>
    <row r="2078" spans="1:11" ht="48" hidden="1">
      <c r="A2078" s="20">
        <v>5409</v>
      </c>
      <c r="B2078" s="31" t="s">
        <v>1373</v>
      </c>
      <c r="C2078" s="38" t="s">
        <v>3008</v>
      </c>
      <c r="D2078" s="38" t="s">
        <v>3008</v>
      </c>
      <c r="E2078" s="88">
        <v>9870</v>
      </c>
      <c r="F2078" s="21"/>
      <c r="G2078" s="25">
        <f t="shared" si="64"/>
        <v>0</v>
      </c>
      <c r="H2078" s="26"/>
      <c r="I2078" s="26"/>
      <c r="J2078" s="26"/>
      <c r="K2078" s="26">
        <f t="shared" si="65"/>
        <v>0</v>
      </c>
    </row>
    <row r="2079" spans="1:11" ht="36" hidden="1">
      <c r="A2079" s="20">
        <v>5410</v>
      </c>
      <c r="B2079" s="31" t="s">
        <v>84</v>
      </c>
      <c r="C2079" s="52" t="s">
        <v>3009</v>
      </c>
      <c r="D2079" s="52" t="s">
        <v>3009</v>
      </c>
      <c r="E2079" s="88">
        <v>480120</v>
      </c>
      <c r="F2079" s="21"/>
      <c r="G2079" s="25">
        <f t="shared" si="64"/>
        <v>0</v>
      </c>
      <c r="H2079" s="26"/>
      <c r="I2079" s="26"/>
      <c r="J2079" s="26"/>
      <c r="K2079" s="26">
        <f t="shared" si="65"/>
        <v>0</v>
      </c>
    </row>
    <row r="2080" spans="1:11" ht="48" hidden="1">
      <c r="A2080" s="20">
        <v>5411</v>
      </c>
      <c r="B2080" s="31"/>
      <c r="C2080" s="28" t="s">
        <v>3010</v>
      </c>
      <c r="D2080" s="33"/>
      <c r="E2080" s="30"/>
      <c r="F2080" s="21"/>
      <c r="G2080" s="25">
        <f t="shared" si="64"/>
        <v>0</v>
      </c>
      <c r="H2080" s="26"/>
      <c r="I2080" s="26"/>
      <c r="J2080" s="26"/>
      <c r="K2080" s="26">
        <f t="shared" si="65"/>
        <v>0</v>
      </c>
    </row>
    <row r="2081" spans="1:11" ht="409.5" hidden="1">
      <c r="A2081" s="20">
        <v>5412</v>
      </c>
      <c r="B2081" s="31"/>
      <c r="C2081" s="53" t="s">
        <v>2985</v>
      </c>
      <c r="D2081" s="33" t="s">
        <v>2986</v>
      </c>
      <c r="E2081" s="58">
        <v>38551</v>
      </c>
      <c r="F2081" s="21"/>
      <c r="G2081" s="25">
        <f t="shared" si="64"/>
        <v>0</v>
      </c>
      <c r="H2081" s="26"/>
      <c r="I2081" s="26"/>
      <c r="J2081" s="26"/>
      <c r="K2081" s="26">
        <f t="shared" si="65"/>
        <v>0</v>
      </c>
    </row>
    <row r="2082" spans="1:11" ht="409.5" hidden="1">
      <c r="A2082" s="20">
        <v>5413</v>
      </c>
      <c r="B2082" s="31"/>
      <c r="C2082" s="53" t="s">
        <v>2987</v>
      </c>
      <c r="D2082" s="33" t="s">
        <v>2988</v>
      </c>
      <c r="E2082" s="58">
        <v>38551</v>
      </c>
      <c r="F2082" s="21"/>
      <c r="G2082" s="25">
        <f t="shared" si="64"/>
        <v>0</v>
      </c>
      <c r="H2082" s="26"/>
      <c r="I2082" s="26"/>
      <c r="J2082" s="26"/>
      <c r="K2082" s="26">
        <f t="shared" si="65"/>
        <v>0</v>
      </c>
    </row>
    <row r="2083" spans="1:11" ht="409.5" hidden="1">
      <c r="A2083" s="20">
        <v>5414</v>
      </c>
      <c r="B2083" s="31"/>
      <c r="C2083" s="53" t="s">
        <v>2989</v>
      </c>
      <c r="D2083" s="33" t="s">
        <v>2990</v>
      </c>
      <c r="E2083" s="58">
        <v>38551</v>
      </c>
      <c r="F2083" s="21"/>
      <c r="G2083" s="25">
        <f t="shared" si="64"/>
        <v>0</v>
      </c>
      <c r="H2083" s="26"/>
      <c r="I2083" s="26"/>
      <c r="J2083" s="26"/>
      <c r="K2083" s="26">
        <f t="shared" si="65"/>
        <v>0</v>
      </c>
    </row>
    <row r="2084" spans="1:11" ht="409.5" hidden="1">
      <c r="A2084" s="20">
        <v>5415</v>
      </c>
      <c r="B2084" s="31"/>
      <c r="C2084" s="53" t="s">
        <v>3011</v>
      </c>
      <c r="D2084" s="33" t="s">
        <v>3012</v>
      </c>
      <c r="E2084" s="58">
        <v>38551</v>
      </c>
      <c r="F2084" s="21"/>
      <c r="G2084" s="25">
        <f t="shared" si="64"/>
        <v>0</v>
      </c>
      <c r="H2084" s="26"/>
      <c r="I2084" s="26"/>
      <c r="J2084" s="26"/>
      <c r="K2084" s="26">
        <f t="shared" si="65"/>
        <v>0</v>
      </c>
    </row>
    <row r="2085" spans="1:11" ht="409.5" hidden="1">
      <c r="A2085" s="20">
        <v>5416</v>
      </c>
      <c r="B2085" s="31"/>
      <c r="C2085" s="53" t="s">
        <v>3013</v>
      </c>
      <c r="D2085" s="33" t="s">
        <v>3014</v>
      </c>
      <c r="E2085" s="58">
        <v>38551</v>
      </c>
      <c r="F2085" s="21"/>
      <c r="G2085" s="25">
        <f t="shared" si="64"/>
        <v>0</v>
      </c>
      <c r="H2085" s="26"/>
      <c r="I2085" s="26"/>
      <c r="J2085" s="26"/>
      <c r="K2085" s="26">
        <f t="shared" si="65"/>
        <v>0</v>
      </c>
    </row>
    <row r="2086" spans="1:11" ht="409.5" hidden="1">
      <c r="A2086" s="20">
        <v>5417</v>
      </c>
      <c r="B2086" s="31"/>
      <c r="C2086" s="53" t="s">
        <v>3015</v>
      </c>
      <c r="D2086" s="29" t="s">
        <v>3016</v>
      </c>
      <c r="E2086" s="58">
        <v>38551</v>
      </c>
      <c r="F2086" s="21"/>
      <c r="G2086" s="25">
        <f t="shared" si="64"/>
        <v>0</v>
      </c>
      <c r="H2086" s="26"/>
      <c r="I2086" s="26"/>
      <c r="J2086" s="26"/>
      <c r="K2086" s="26">
        <f t="shared" si="65"/>
        <v>0</v>
      </c>
    </row>
    <row r="2087" spans="1:11" ht="409.5" hidden="1">
      <c r="A2087" s="20">
        <v>5418</v>
      </c>
      <c r="B2087" s="31"/>
      <c r="C2087" s="53" t="s">
        <v>3017</v>
      </c>
      <c r="D2087" s="29" t="s">
        <v>3018</v>
      </c>
      <c r="E2087" s="58">
        <v>38551</v>
      </c>
      <c r="F2087" s="21"/>
      <c r="G2087" s="25">
        <f t="shared" si="64"/>
        <v>0</v>
      </c>
      <c r="H2087" s="26"/>
      <c r="I2087" s="26"/>
      <c r="J2087" s="26"/>
      <c r="K2087" s="26">
        <f t="shared" si="65"/>
        <v>0</v>
      </c>
    </row>
    <row r="2088" spans="1:11" ht="409.5" hidden="1">
      <c r="A2088" s="20">
        <v>5419</v>
      </c>
      <c r="B2088" s="31"/>
      <c r="C2088" s="53" t="s">
        <v>3019</v>
      </c>
      <c r="D2088" s="29" t="s">
        <v>3020</v>
      </c>
      <c r="E2088" s="58">
        <v>50181</v>
      </c>
      <c r="F2088" s="21"/>
      <c r="G2088" s="25">
        <f t="shared" si="64"/>
        <v>0</v>
      </c>
      <c r="H2088" s="26"/>
      <c r="I2088" s="26"/>
      <c r="J2088" s="26"/>
      <c r="K2088" s="26">
        <f t="shared" si="65"/>
        <v>0</v>
      </c>
    </row>
    <row r="2089" spans="1:11" ht="409.5" hidden="1">
      <c r="A2089" s="20">
        <v>5420</v>
      </c>
      <c r="B2089" s="31"/>
      <c r="C2089" s="53" t="s">
        <v>3021</v>
      </c>
      <c r="D2089" s="29" t="s">
        <v>3020</v>
      </c>
      <c r="E2089" s="58">
        <v>50181</v>
      </c>
      <c r="F2089" s="21"/>
      <c r="G2089" s="25">
        <f t="shared" si="64"/>
        <v>0</v>
      </c>
      <c r="H2089" s="26"/>
      <c r="I2089" s="26"/>
      <c r="J2089" s="26"/>
      <c r="K2089" s="26">
        <f t="shared" si="65"/>
        <v>0</v>
      </c>
    </row>
    <row r="2090" spans="1:11" ht="409.5" hidden="1">
      <c r="A2090" s="20">
        <v>5421</v>
      </c>
      <c r="B2090" s="31"/>
      <c r="C2090" s="53" t="s">
        <v>3022</v>
      </c>
      <c r="D2090" s="29" t="s">
        <v>3023</v>
      </c>
      <c r="E2090" s="58">
        <v>266587</v>
      </c>
      <c r="F2090" s="21"/>
      <c r="G2090" s="25">
        <f t="shared" si="64"/>
        <v>0</v>
      </c>
      <c r="H2090" s="26"/>
      <c r="I2090" s="26"/>
      <c r="J2090" s="26"/>
      <c r="K2090" s="26">
        <f t="shared" si="65"/>
        <v>0</v>
      </c>
    </row>
    <row r="2091" spans="1:11" ht="409.5" hidden="1">
      <c r="A2091" s="20">
        <v>5422</v>
      </c>
      <c r="B2091" s="31"/>
      <c r="C2091" s="53" t="s">
        <v>3024</v>
      </c>
      <c r="D2091" s="29" t="s">
        <v>3025</v>
      </c>
      <c r="E2091" s="58">
        <v>38551</v>
      </c>
      <c r="F2091" s="21"/>
      <c r="G2091" s="25">
        <f t="shared" si="64"/>
        <v>0</v>
      </c>
      <c r="H2091" s="26"/>
      <c r="I2091" s="26"/>
      <c r="J2091" s="26"/>
      <c r="K2091" s="26">
        <f t="shared" si="65"/>
        <v>0</v>
      </c>
    </row>
    <row r="2092" spans="1:11" ht="409.5" hidden="1">
      <c r="A2092" s="20">
        <v>5423</v>
      </c>
      <c r="B2092" s="31"/>
      <c r="C2092" s="53" t="s">
        <v>3026</v>
      </c>
      <c r="D2092" s="29" t="s">
        <v>3027</v>
      </c>
      <c r="E2092" s="58">
        <v>38551</v>
      </c>
      <c r="F2092" s="21"/>
      <c r="G2092" s="25">
        <f t="shared" si="64"/>
        <v>0</v>
      </c>
      <c r="H2092" s="26"/>
      <c r="I2092" s="26"/>
      <c r="J2092" s="26"/>
      <c r="K2092" s="26">
        <f t="shared" si="65"/>
        <v>0</v>
      </c>
    </row>
    <row r="2093" spans="1:11" ht="409.5" hidden="1">
      <c r="A2093" s="20">
        <v>5424</v>
      </c>
      <c r="B2093" s="31"/>
      <c r="C2093" s="53" t="s">
        <v>3028</v>
      </c>
      <c r="D2093" s="29" t="s">
        <v>3029</v>
      </c>
      <c r="E2093" s="58">
        <v>38551</v>
      </c>
      <c r="F2093" s="21"/>
      <c r="G2093" s="25">
        <f t="shared" si="64"/>
        <v>0</v>
      </c>
      <c r="H2093" s="26"/>
      <c r="I2093" s="26"/>
      <c r="J2093" s="26"/>
      <c r="K2093" s="26">
        <f t="shared" si="65"/>
        <v>0</v>
      </c>
    </row>
    <row r="2094" spans="1:11" ht="409.5" hidden="1">
      <c r="A2094" s="20">
        <v>5425</v>
      </c>
      <c r="B2094" s="31"/>
      <c r="C2094" s="53" t="s">
        <v>3030</v>
      </c>
      <c r="D2094" s="29" t="s">
        <v>3031</v>
      </c>
      <c r="E2094" s="101">
        <v>22200</v>
      </c>
      <c r="F2094" s="21"/>
      <c r="G2094" s="25">
        <f t="shared" si="64"/>
        <v>0</v>
      </c>
      <c r="H2094" s="26"/>
      <c r="I2094" s="26"/>
      <c r="J2094" s="26"/>
      <c r="K2094" s="26">
        <f t="shared" si="65"/>
        <v>0</v>
      </c>
    </row>
    <row r="2095" spans="1:11" ht="409.5" hidden="1">
      <c r="A2095" s="20">
        <v>5426</v>
      </c>
      <c r="B2095" s="31"/>
      <c r="C2095" s="53" t="s">
        <v>3032</v>
      </c>
      <c r="D2095" s="29" t="s">
        <v>3033</v>
      </c>
      <c r="E2095" s="101">
        <v>56737</v>
      </c>
      <c r="F2095" s="21"/>
      <c r="G2095" s="25">
        <f t="shared" si="64"/>
        <v>0</v>
      </c>
      <c r="H2095" s="26"/>
      <c r="I2095" s="26"/>
      <c r="J2095" s="26"/>
      <c r="K2095" s="26">
        <f t="shared" si="65"/>
        <v>0</v>
      </c>
    </row>
    <row r="2096" spans="1:11" ht="409.5" hidden="1">
      <c r="A2096" s="20">
        <v>5427</v>
      </c>
      <c r="B2096" s="31"/>
      <c r="C2096" s="29" t="s">
        <v>3034</v>
      </c>
      <c r="D2096" s="29" t="s">
        <v>3035</v>
      </c>
      <c r="E2096" s="98">
        <v>65286</v>
      </c>
      <c r="F2096" s="21"/>
      <c r="G2096" s="25">
        <f t="shared" si="64"/>
        <v>0</v>
      </c>
      <c r="H2096" s="26"/>
      <c r="I2096" s="26"/>
      <c r="J2096" s="26"/>
      <c r="K2096" s="26">
        <f t="shared" si="65"/>
        <v>0</v>
      </c>
    </row>
    <row r="2097" spans="1:11" ht="48" hidden="1">
      <c r="A2097" s="20">
        <v>5428</v>
      </c>
      <c r="B2097" s="31"/>
      <c r="C2097" s="53" t="s">
        <v>3036</v>
      </c>
      <c r="D2097" s="29"/>
      <c r="E2097" s="44"/>
      <c r="F2097" s="21"/>
      <c r="G2097" s="25">
        <f t="shared" si="64"/>
        <v>0</v>
      </c>
      <c r="H2097" s="26"/>
      <c r="I2097" s="26"/>
      <c r="J2097" s="26"/>
      <c r="K2097" s="26">
        <f t="shared" si="65"/>
        <v>0</v>
      </c>
    </row>
    <row r="2098" spans="1:11" ht="144" hidden="1">
      <c r="A2098" s="20">
        <v>5429</v>
      </c>
      <c r="B2098" s="31" t="s">
        <v>84</v>
      </c>
      <c r="C2098" s="29" t="s">
        <v>3037</v>
      </c>
      <c r="D2098" s="29"/>
      <c r="E2098" s="44">
        <v>52100</v>
      </c>
      <c r="F2098" s="21"/>
      <c r="G2098" s="25">
        <f t="shared" si="64"/>
        <v>0</v>
      </c>
      <c r="H2098" s="26"/>
      <c r="I2098" s="26"/>
      <c r="J2098" s="26"/>
      <c r="K2098" s="26">
        <f t="shared" si="65"/>
        <v>0</v>
      </c>
    </row>
    <row r="2099" spans="1:11" ht="120" hidden="1">
      <c r="A2099" s="20">
        <v>5430</v>
      </c>
      <c r="B2099" s="31" t="s">
        <v>84</v>
      </c>
      <c r="C2099" s="29" t="s">
        <v>3038</v>
      </c>
      <c r="D2099" s="29"/>
      <c r="E2099" s="44">
        <v>110900</v>
      </c>
      <c r="F2099" s="21"/>
      <c r="G2099" s="25">
        <f t="shared" si="64"/>
        <v>0</v>
      </c>
      <c r="H2099" s="26"/>
      <c r="I2099" s="26"/>
      <c r="J2099" s="26"/>
      <c r="K2099" s="26">
        <f t="shared" si="65"/>
        <v>0</v>
      </c>
    </row>
    <row r="2100" spans="1:11" ht="36" hidden="1">
      <c r="A2100" s="20">
        <v>5431</v>
      </c>
      <c r="B2100" s="31" t="s">
        <v>84</v>
      </c>
      <c r="C2100" s="29" t="s">
        <v>3039</v>
      </c>
      <c r="D2100" s="29"/>
      <c r="E2100" s="44">
        <v>52100</v>
      </c>
      <c r="F2100" s="21"/>
      <c r="G2100" s="25">
        <f t="shared" si="64"/>
        <v>0</v>
      </c>
      <c r="H2100" s="26"/>
      <c r="I2100" s="26"/>
      <c r="J2100" s="26"/>
      <c r="K2100" s="26">
        <f t="shared" si="65"/>
        <v>0</v>
      </c>
    </row>
    <row r="2101" spans="1:11" ht="84" hidden="1">
      <c r="A2101" s="20">
        <v>5432</v>
      </c>
      <c r="B2101" s="31" t="s">
        <v>84</v>
      </c>
      <c r="C2101" s="29" t="s">
        <v>3040</v>
      </c>
      <c r="D2101" s="29"/>
      <c r="E2101" s="44">
        <v>52100</v>
      </c>
      <c r="F2101" s="21"/>
      <c r="G2101" s="25">
        <f t="shared" si="64"/>
        <v>0</v>
      </c>
      <c r="H2101" s="26"/>
      <c r="I2101" s="26"/>
      <c r="J2101" s="26"/>
      <c r="K2101" s="26">
        <f t="shared" si="65"/>
        <v>0</v>
      </c>
    </row>
    <row r="2102" spans="1:11" ht="84" hidden="1">
      <c r="A2102" s="20">
        <v>5433</v>
      </c>
      <c r="B2102" s="31" t="s">
        <v>84</v>
      </c>
      <c r="C2102" s="29" t="s">
        <v>3041</v>
      </c>
      <c r="D2102" s="29"/>
      <c r="E2102" s="44">
        <v>52100</v>
      </c>
      <c r="F2102" s="21"/>
      <c r="G2102" s="25">
        <f t="shared" si="64"/>
        <v>0</v>
      </c>
      <c r="H2102" s="26"/>
      <c r="I2102" s="26"/>
      <c r="J2102" s="26"/>
      <c r="K2102" s="26">
        <f t="shared" si="65"/>
        <v>0</v>
      </c>
    </row>
    <row r="2103" spans="1:11" ht="108" hidden="1">
      <c r="A2103" s="20">
        <v>5434</v>
      </c>
      <c r="B2103" s="31" t="s">
        <v>84</v>
      </c>
      <c r="C2103" s="29" t="s">
        <v>3042</v>
      </c>
      <c r="D2103" s="29"/>
      <c r="E2103" s="44">
        <v>52100</v>
      </c>
      <c r="F2103" s="21"/>
      <c r="G2103" s="25">
        <f t="shared" si="64"/>
        <v>0</v>
      </c>
      <c r="H2103" s="26"/>
      <c r="I2103" s="26"/>
      <c r="J2103" s="26"/>
      <c r="K2103" s="26">
        <f t="shared" si="65"/>
        <v>0</v>
      </c>
    </row>
    <row r="2104" spans="1:11" ht="84" hidden="1">
      <c r="A2104" s="20">
        <v>5435</v>
      </c>
      <c r="B2104" s="31" t="s">
        <v>84</v>
      </c>
      <c r="C2104" s="29" t="s">
        <v>3043</v>
      </c>
      <c r="D2104" s="29"/>
      <c r="E2104" s="44">
        <v>52100</v>
      </c>
      <c r="F2104" s="21"/>
      <c r="G2104" s="25">
        <f t="shared" si="64"/>
        <v>0</v>
      </c>
      <c r="H2104" s="26"/>
      <c r="I2104" s="26"/>
      <c r="J2104" s="26"/>
      <c r="K2104" s="26">
        <f t="shared" si="65"/>
        <v>0</v>
      </c>
    </row>
    <row r="2105" spans="1:11" ht="96" hidden="1">
      <c r="A2105" s="20">
        <v>5436</v>
      </c>
      <c r="B2105" s="31" t="s">
        <v>84</v>
      </c>
      <c r="C2105" s="29" t="s">
        <v>3044</v>
      </c>
      <c r="D2105" s="29"/>
      <c r="E2105" s="44">
        <v>52100</v>
      </c>
      <c r="F2105" s="21"/>
      <c r="G2105" s="25">
        <f t="shared" si="64"/>
        <v>0</v>
      </c>
      <c r="H2105" s="26"/>
      <c r="I2105" s="26"/>
      <c r="J2105" s="26"/>
      <c r="K2105" s="26">
        <f t="shared" si="65"/>
        <v>0</v>
      </c>
    </row>
    <row r="2106" spans="1:11" ht="84" hidden="1">
      <c r="A2106" s="20">
        <v>5437</v>
      </c>
      <c r="B2106" s="31" t="s">
        <v>84</v>
      </c>
      <c r="C2106" s="29" t="s">
        <v>3045</v>
      </c>
      <c r="D2106" s="29"/>
      <c r="E2106" s="44">
        <v>52100</v>
      </c>
      <c r="F2106" s="21"/>
      <c r="G2106" s="25">
        <f t="shared" si="64"/>
        <v>0</v>
      </c>
      <c r="H2106" s="26"/>
      <c r="I2106" s="26"/>
      <c r="J2106" s="26"/>
      <c r="K2106" s="26">
        <f t="shared" si="65"/>
        <v>0</v>
      </c>
    </row>
    <row r="2107" spans="1:11" ht="96" hidden="1">
      <c r="A2107" s="20">
        <v>5438</v>
      </c>
      <c r="B2107" s="31" t="s">
        <v>84</v>
      </c>
      <c r="C2107" s="29" t="s">
        <v>3046</v>
      </c>
      <c r="D2107" s="29"/>
      <c r="E2107" s="44">
        <v>52100</v>
      </c>
      <c r="F2107" s="21"/>
      <c r="G2107" s="25">
        <f t="shared" si="64"/>
        <v>0</v>
      </c>
      <c r="H2107" s="26"/>
      <c r="I2107" s="26"/>
      <c r="J2107" s="26"/>
      <c r="K2107" s="26">
        <f t="shared" si="65"/>
        <v>0</v>
      </c>
    </row>
    <row r="2108" spans="1:11" ht="48" hidden="1">
      <c r="A2108" s="20">
        <v>5439</v>
      </c>
      <c r="B2108" s="31" t="s">
        <v>84</v>
      </c>
      <c r="C2108" s="29" t="s">
        <v>3047</v>
      </c>
      <c r="D2108" s="29"/>
      <c r="E2108" s="44">
        <v>17100</v>
      </c>
      <c r="F2108" s="21"/>
      <c r="G2108" s="25">
        <f t="shared" si="64"/>
        <v>0</v>
      </c>
      <c r="H2108" s="26"/>
      <c r="I2108" s="26"/>
      <c r="J2108" s="26"/>
      <c r="K2108" s="26">
        <f t="shared" si="65"/>
        <v>0</v>
      </c>
    </row>
    <row r="2109" spans="1:11" ht="84" hidden="1">
      <c r="A2109" s="20">
        <v>5440</v>
      </c>
      <c r="B2109" s="31" t="s">
        <v>24</v>
      </c>
      <c r="C2109" s="29" t="s">
        <v>3048</v>
      </c>
      <c r="D2109" s="29" t="s">
        <v>3049</v>
      </c>
      <c r="E2109" s="44">
        <v>3900</v>
      </c>
      <c r="F2109" s="21"/>
      <c r="G2109" s="25">
        <f t="shared" si="64"/>
        <v>0</v>
      </c>
      <c r="H2109" s="26"/>
      <c r="I2109" s="26"/>
      <c r="J2109" s="26"/>
      <c r="K2109" s="26">
        <f t="shared" si="65"/>
        <v>0</v>
      </c>
    </row>
    <row r="2110" spans="1:11" ht="36" hidden="1">
      <c r="A2110" s="20">
        <v>5441</v>
      </c>
      <c r="B2110" s="31" t="s">
        <v>24</v>
      </c>
      <c r="C2110" s="53" t="s">
        <v>3050</v>
      </c>
      <c r="D2110" s="29" t="s">
        <v>3051</v>
      </c>
      <c r="E2110" s="44">
        <v>2100</v>
      </c>
      <c r="F2110" s="21"/>
      <c r="G2110" s="25">
        <f t="shared" si="64"/>
        <v>0</v>
      </c>
      <c r="H2110" s="26"/>
      <c r="I2110" s="26"/>
      <c r="J2110" s="26"/>
      <c r="K2110" s="26">
        <f t="shared" si="65"/>
        <v>0</v>
      </c>
    </row>
    <row r="2111" spans="1:11" ht="96" hidden="1">
      <c r="A2111" s="20">
        <v>5442</v>
      </c>
      <c r="B2111" s="31" t="s">
        <v>24</v>
      </c>
      <c r="C2111" s="29" t="s">
        <v>2964</v>
      </c>
      <c r="D2111" s="38" t="s">
        <v>3052</v>
      </c>
      <c r="E2111" s="44">
        <v>185</v>
      </c>
      <c r="F2111" s="21"/>
      <c r="G2111" s="25">
        <f t="shared" si="64"/>
        <v>0</v>
      </c>
      <c r="H2111" s="26"/>
      <c r="I2111" s="26"/>
      <c r="J2111" s="26"/>
      <c r="K2111" s="26">
        <f t="shared" si="65"/>
        <v>0</v>
      </c>
    </row>
    <row r="2112" spans="1:11" ht="48" hidden="1">
      <c r="A2112" s="20">
        <v>5443</v>
      </c>
      <c r="B2112" s="31"/>
      <c r="C2112" s="37" t="s">
        <v>3053</v>
      </c>
      <c r="D2112" s="38"/>
      <c r="E2112" s="44"/>
      <c r="F2112" s="21"/>
      <c r="G2112" s="25">
        <f t="shared" si="64"/>
        <v>0</v>
      </c>
      <c r="H2112" s="26"/>
      <c r="I2112" s="26"/>
      <c r="J2112" s="26"/>
      <c r="K2112" s="26">
        <f t="shared" si="65"/>
        <v>0</v>
      </c>
    </row>
    <row r="2113" spans="1:11" ht="72" hidden="1">
      <c r="A2113" s="20">
        <v>5444</v>
      </c>
      <c r="B2113" s="31" t="s">
        <v>84</v>
      </c>
      <c r="C2113" s="23" t="s">
        <v>3054</v>
      </c>
      <c r="D2113" s="56" t="s">
        <v>3055</v>
      </c>
      <c r="E2113" s="44"/>
      <c r="F2113" s="21"/>
      <c r="G2113" s="25">
        <f t="shared" si="64"/>
        <v>0</v>
      </c>
      <c r="H2113" s="26"/>
      <c r="I2113" s="26"/>
      <c r="J2113" s="26"/>
      <c r="K2113" s="26">
        <f t="shared" si="65"/>
        <v>0</v>
      </c>
    </row>
    <row r="2114" spans="1:11" ht="72" hidden="1">
      <c r="A2114" s="20">
        <v>5445</v>
      </c>
      <c r="B2114" s="31"/>
      <c r="C2114" s="37" t="s">
        <v>3056</v>
      </c>
      <c r="D2114" s="33"/>
      <c r="E2114" s="44"/>
      <c r="F2114" s="21"/>
      <c r="G2114" s="25">
        <f t="shared" si="64"/>
        <v>0</v>
      </c>
      <c r="H2114" s="26"/>
      <c r="I2114" s="26"/>
      <c r="J2114" s="26"/>
      <c r="K2114" s="26">
        <f t="shared" si="65"/>
        <v>0</v>
      </c>
    </row>
    <row r="2115" spans="1:11" ht="60" hidden="1">
      <c r="A2115" s="20">
        <v>5446</v>
      </c>
      <c r="B2115" s="31" t="s">
        <v>3057</v>
      </c>
      <c r="C2115" s="38" t="s">
        <v>3058</v>
      </c>
      <c r="D2115" s="38" t="s">
        <v>3058</v>
      </c>
      <c r="E2115" s="49">
        <v>5864.67</v>
      </c>
      <c r="F2115" s="21"/>
      <c r="G2115" s="25">
        <f t="shared" si="64"/>
        <v>0</v>
      </c>
      <c r="H2115" s="26"/>
      <c r="I2115" s="26"/>
      <c r="J2115" s="26"/>
      <c r="K2115" s="26">
        <f t="shared" si="65"/>
        <v>0</v>
      </c>
    </row>
    <row r="2116" spans="1:11" ht="84" hidden="1">
      <c r="A2116" s="20">
        <v>5447</v>
      </c>
      <c r="B2116" s="31" t="s">
        <v>3059</v>
      </c>
      <c r="C2116" s="38" t="s">
        <v>3060</v>
      </c>
      <c r="D2116" s="38" t="s">
        <v>3060</v>
      </c>
      <c r="E2116" s="49">
        <v>6644.7000000000007</v>
      </c>
      <c r="F2116" s="21"/>
      <c r="G2116" s="25">
        <f t="shared" si="64"/>
        <v>0</v>
      </c>
      <c r="H2116" s="26"/>
      <c r="I2116" s="26"/>
      <c r="J2116" s="26"/>
      <c r="K2116" s="26">
        <f t="shared" si="65"/>
        <v>0</v>
      </c>
    </row>
    <row r="2117" spans="1:11" ht="84" hidden="1">
      <c r="A2117" s="20">
        <v>5448</v>
      </c>
      <c r="B2117" s="31" t="s">
        <v>84</v>
      </c>
      <c r="C2117" s="38" t="s">
        <v>3061</v>
      </c>
      <c r="D2117" s="38" t="s">
        <v>3061</v>
      </c>
      <c r="E2117" s="49">
        <v>10157.724000000002</v>
      </c>
      <c r="F2117" s="21"/>
      <c r="G2117" s="25">
        <f t="shared" si="64"/>
        <v>0</v>
      </c>
      <c r="H2117" s="26"/>
      <c r="I2117" s="26"/>
      <c r="J2117" s="26"/>
      <c r="K2117" s="26">
        <f t="shared" si="65"/>
        <v>0</v>
      </c>
    </row>
    <row r="2118" spans="1:11" ht="96" hidden="1">
      <c r="A2118" s="20">
        <v>5449</v>
      </c>
      <c r="B2118" s="31" t="s">
        <v>84</v>
      </c>
      <c r="C2118" s="38" t="s">
        <v>3062</v>
      </c>
      <c r="D2118" s="38" t="s">
        <v>3062</v>
      </c>
      <c r="E2118" s="49">
        <v>170739.90000000002</v>
      </c>
      <c r="F2118" s="21"/>
      <c r="G2118" s="25">
        <f t="shared" si="64"/>
        <v>0</v>
      </c>
      <c r="H2118" s="26"/>
      <c r="I2118" s="26"/>
      <c r="J2118" s="26"/>
      <c r="K2118" s="26">
        <f t="shared" si="65"/>
        <v>0</v>
      </c>
    </row>
    <row r="2119" spans="1:11" ht="84" hidden="1">
      <c r="A2119" s="20">
        <v>5450</v>
      </c>
      <c r="B2119" s="31" t="s">
        <v>3059</v>
      </c>
      <c r="C2119" s="38" t="s">
        <v>3063</v>
      </c>
      <c r="D2119" s="38" t="s">
        <v>3063</v>
      </c>
      <c r="E2119" s="49">
        <v>9770.598</v>
      </c>
      <c r="F2119" s="21"/>
      <c r="G2119" s="25">
        <f t="shared" si="64"/>
        <v>0</v>
      </c>
      <c r="H2119" s="26"/>
      <c r="I2119" s="26"/>
      <c r="J2119" s="26"/>
      <c r="K2119" s="26">
        <f t="shared" si="65"/>
        <v>0</v>
      </c>
    </row>
    <row r="2120" spans="1:11" ht="72" hidden="1">
      <c r="A2120" s="20">
        <v>5451</v>
      </c>
      <c r="B2120" s="31" t="s">
        <v>3059</v>
      </c>
      <c r="C2120" s="38" t="s">
        <v>3064</v>
      </c>
      <c r="D2120" s="38" t="s">
        <v>3064</v>
      </c>
      <c r="E2120" s="49">
        <v>3125.8980000000001</v>
      </c>
      <c r="F2120" s="21"/>
      <c r="G2120" s="25">
        <f t="shared" si="64"/>
        <v>0</v>
      </c>
      <c r="H2120" s="26"/>
      <c r="I2120" s="26"/>
      <c r="J2120" s="26"/>
      <c r="K2120" s="26">
        <f t="shared" si="65"/>
        <v>0</v>
      </c>
    </row>
    <row r="2121" spans="1:11" ht="36" hidden="1">
      <c r="A2121" s="20">
        <v>5452</v>
      </c>
      <c r="B2121" s="31" t="s">
        <v>3059</v>
      </c>
      <c r="C2121" s="38" t="s">
        <v>3065</v>
      </c>
      <c r="D2121" s="38" t="s">
        <v>3065</v>
      </c>
      <c r="E2121" s="49">
        <v>54700.326000000008</v>
      </c>
      <c r="F2121" s="21"/>
      <c r="G2121" s="25">
        <f t="shared" si="64"/>
        <v>0</v>
      </c>
      <c r="H2121" s="26"/>
      <c r="I2121" s="26"/>
      <c r="J2121" s="26"/>
      <c r="K2121" s="26">
        <f t="shared" si="65"/>
        <v>0</v>
      </c>
    </row>
    <row r="2122" spans="1:11" ht="36" hidden="1">
      <c r="A2122" s="20">
        <v>5453</v>
      </c>
      <c r="B2122" s="31" t="s">
        <v>3059</v>
      </c>
      <c r="C2122" s="38" t="s">
        <v>3066</v>
      </c>
      <c r="D2122" s="38" t="s">
        <v>3066</v>
      </c>
      <c r="E2122" s="49">
        <v>54700.326000000008</v>
      </c>
      <c r="F2122" s="21"/>
      <c r="G2122" s="25">
        <f t="shared" si="64"/>
        <v>0</v>
      </c>
      <c r="H2122" s="26"/>
      <c r="I2122" s="26"/>
      <c r="J2122" s="26"/>
      <c r="K2122" s="26">
        <f t="shared" si="65"/>
        <v>0</v>
      </c>
    </row>
    <row r="2123" spans="1:11" ht="84" hidden="1">
      <c r="A2123" s="20">
        <v>5454</v>
      </c>
      <c r="B2123" s="31" t="s">
        <v>3059</v>
      </c>
      <c r="C2123" s="38" t="s">
        <v>3067</v>
      </c>
      <c r="D2123" s="38" t="s">
        <v>3067</v>
      </c>
      <c r="E2123" s="49">
        <v>58219.128000000004</v>
      </c>
      <c r="F2123" s="21"/>
      <c r="G2123" s="25">
        <f t="shared" si="64"/>
        <v>0</v>
      </c>
      <c r="H2123" s="26"/>
      <c r="I2123" s="26"/>
      <c r="J2123" s="26"/>
      <c r="K2123" s="26">
        <f t="shared" si="65"/>
        <v>0</v>
      </c>
    </row>
    <row r="2124" spans="1:11" ht="24" hidden="1">
      <c r="A2124" s="20">
        <v>5455</v>
      </c>
      <c r="B2124" s="31"/>
      <c r="C2124" s="37" t="s">
        <v>3068</v>
      </c>
      <c r="D2124" s="38"/>
      <c r="E2124" s="30"/>
      <c r="F2124" s="117"/>
      <c r="G2124" s="25">
        <f t="shared" si="64"/>
        <v>0</v>
      </c>
      <c r="H2124" s="118"/>
      <c r="I2124" s="118"/>
      <c r="J2124" s="118"/>
      <c r="K2124" s="26">
        <f t="shared" si="65"/>
        <v>0</v>
      </c>
    </row>
    <row r="2125" spans="1:11" ht="72" hidden="1">
      <c r="A2125" s="20">
        <v>5456</v>
      </c>
      <c r="B2125" s="83" t="s">
        <v>12</v>
      </c>
      <c r="C2125" s="38" t="s">
        <v>3069</v>
      </c>
      <c r="D2125" s="38" t="s">
        <v>3069</v>
      </c>
      <c r="E2125" s="54">
        <v>125860</v>
      </c>
      <c r="F2125" s="21"/>
      <c r="G2125" s="25">
        <f t="shared" si="64"/>
        <v>0</v>
      </c>
      <c r="H2125" s="26"/>
      <c r="I2125" s="26"/>
      <c r="J2125" s="26"/>
      <c r="K2125" s="26">
        <f t="shared" si="65"/>
        <v>0</v>
      </c>
    </row>
    <row r="2126" spans="1:11" ht="84" hidden="1">
      <c r="A2126" s="20">
        <v>5457</v>
      </c>
      <c r="B2126" s="83" t="s">
        <v>12</v>
      </c>
      <c r="C2126" s="38" t="s">
        <v>3070</v>
      </c>
      <c r="D2126" s="38" t="s">
        <v>3070</v>
      </c>
      <c r="E2126" s="54">
        <v>127640</v>
      </c>
      <c r="F2126" s="21"/>
      <c r="G2126" s="25">
        <f t="shared" si="64"/>
        <v>0</v>
      </c>
      <c r="H2126" s="26"/>
      <c r="I2126" s="26"/>
      <c r="J2126" s="26"/>
      <c r="K2126" s="26">
        <f t="shared" si="65"/>
        <v>0</v>
      </c>
    </row>
    <row r="2127" spans="1:11" ht="72" hidden="1">
      <c r="A2127" s="20">
        <v>5458</v>
      </c>
      <c r="B2127" s="83" t="s">
        <v>12</v>
      </c>
      <c r="C2127" s="38" t="s">
        <v>3071</v>
      </c>
      <c r="D2127" s="38" t="s">
        <v>3071</v>
      </c>
      <c r="E2127" s="54">
        <v>593080</v>
      </c>
      <c r="F2127" s="21"/>
      <c r="G2127" s="25">
        <f t="shared" si="64"/>
        <v>0</v>
      </c>
      <c r="H2127" s="26"/>
      <c r="I2127" s="26"/>
      <c r="J2127" s="26"/>
      <c r="K2127" s="26">
        <f t="shared" si="65"/>
        <v>0</v>
      </c>
    </row>
    <row r="2128" spans="1:11" ht="60" hidden="1">
      <c r="A2128" s="20">
        <v>5459</v>
      </c>
      <c r="B2128" s="83" t="s">
        <v>12</v>
      </c>
      <c r="C2128" s="38" t="s">
        <v>3072</v>
      </c>
      <c r="D2128" s="38" t="s">
        <v>3072</v>
      </c>
      <c r="E2128" s="54">
        <v>210080</v>
      </c>
      <c r="F2128" s="21"/>
      <c r="G2128" s="25">
        <f t="shared" ref="G2128:G2191" si="66">E2128*F2128</f>
        <v>0</v>
      </c>
      <c r="H2128" s="26"/>
      <c r="I2128" s="26"/>
      <c r="J2128" s="26"/>
      <c r="K2128" s="26">
        <f t="shared" ref="K2128:K2191" si="67">E2128*J2128</f>
        <v>0</v>
      </c>
    </row>
    <row r="2129" spans="1:11" ht="60" hidden="1">
      <c r="A2129" s="20">
        <v>5460</v>
      </c>
      <c r="B2129" s="83" t="s">
        <v>12</v>
      </c>
      <c r="C2129" s="38" t="s">
        <v>3073</v>
      </c>
      <c r="D2129" s="38" t="s">
        <v>3073</v>
      </c>
      <c r="E2129" s="54">
        <v>166885</v>
      </c>
      <c r="F2129" s="21"/>
      <c r="G2129" s="25">
        <f t="shared" si="66"/>
        <v>0</v>
      </c>
      <c r="H2129" s="26"/>
      <c r="I2129" s="26"/>
      <c r="J2129" s="26"/>
      <c r="K2129" s="26">
        <f t="shared" si="67"/>
        <v>0</v>
      </c>
    </row>
    <row r="2130" spans="1:11" ht="48" hidden="1">
      <c r="A2130" s="20">
        <v>5461</v>
      </c>
      <c r="B2130" s="83" t="s">
        <v>12</v>
      </c>
      <c r="C2130" s="38" t="s">
        <v>3074</v>
      </c>
      <c r="D2130" s="38" t="s">
        <v>3074</v>
      </c>
      <c r="E2130" s="54">
        <v>118133</v>
      </c>
      <c r="F2130" s="21"/>
      <c r="G2130" s="25">
        <f t="shared" si="66"/>
        <v>0</v>
      </c>
      <c r="H2130" s="26"/>
      <c r="I2130" s="26"/>
      <c r="J2130" s="26"/>
      <c r="K2130" s="26">
        <f t="shared" si="67"/>
        <v>0</v>
      </c>
    </row>
    <row r="2131" spans="1:11" ht="72" hidden="1">
      <c r="A2131" s="20">
        <v>5462</v>
      </c>
      <c r="B2131" s="83" t="s">
        <v>12</v>
      </c>
      <c r="C2131" s="38" t="s">
        <v>3075</v>
      </c>
      <c r="D2131" s="38" t="s">
        <v>3075</v>
      </c>
      <c r="E2131" s="54">
        <v>118133</v>
      </c>
      <c r="F2131" s="21"/>
      <c r="G2131" s="25">
        <f t="shared" si="66"/>
        <v>0</v>
      </c>
      <c r="H2131" s="26"/>
      <c r="I2131" s="26"/>
      <c r="J2131" s="26"/>
      <c r="K2131" s="26">
        <f t="shared" si="67"/>
        <v>0</v>
      </c>
    </row>
    <row r="2132" spans="1:11" ht="36" hidden="1">
      <c r="A2132" s="20">
        <v>5463</v>
      </c>
      <c r="B2132" s="83" t="s">
        <v>12</v>
      </c>
      <c r="C2132" s="38" t="s">
        <v>3076</v>
      </c>
      <c r="D2132" s="38" t="s">
        <v>3076</v>
      </c>
      <c r="E2132" s="54">
        <v>167408</v>
      </c>
      <c r="F2132" s="21"/>
      <c r="G2132" s="25">
        <f t="shared" si="66"/>
        <v>0</v>
      </c>
      <c r="H2132" s="26"/>
      <c r="I2132" s="26"/>
      <c r="J2132" s="26"/>
      <c r="K2132" s="26">
        <f t="shared" si="67"/>
        <v>0</v>
      </c>
    </row>
    <row r="2133" spans="1:11" ht="48" hidden="1">
      <c r="A2133" s="20">
        <v>5464</v>
      </c>
      <c r="B2133" s="83" t="s">
        <v>12</v>
      </c>
      <c r="C2133" s="38" t="s">
        <v>3077</v>
      </c>
      <c r="D2133" s="38" t="s">
        <v>3077</v>
      </c>
      <c r="E2133" s="54">
        <v>142960</v>
      </c>
      <c r="F2133" s="21"/>
      <c r="G2133" s="25">
        <f t="shared" si="66"/>
        <v>0</v>
      </c>
      <c r="H2133" s="26"/>
      <c r="I2133" s="26"/>
      <c r="J2133" s="26"/>
      <c r="K2133" s="26">
        <f t="shared" si="67"/>
        <v>0</v>
      </c>
    </row>
    <row r="2134" spans="1:11" ht="60" hidden="1">
      <c r="A2134" s="20">
        <v>5465</v>
      </c>
      <c r="B2134" s="83" t="s">
        <v>12</v>
      </c>
      <c r="C2134" s="38" t="s">
        <v>3078</v>
      </c>
      <c r="D2134" s="38" t="s">
        <v>3078</v>
      </c>
      <c r="E2134" s="54">
        <v>106878</v>
      </c>
      <c r="F2134" s="21"/>
      <c r="G2134" s="25">
        <f t="shared" si="66"/>
        <v>0</v>
      </c>
      <c r="H2134" s="26"/>
      <c r="I2134" s="26"/>
      <c r="J2134" s="26"/>
      <c r="K2134" s="26">
        <f t="shared" si="67"/>
        <v>0</v>
      </c>
    </row>
    <row r="2135" spans="1:11" ht="48" hidden="1">
      <c r="A2135" s="20">
        <v>5466</v>
      </c>
      <c r="B2135" s="83" t="s">
        <v>12</v>
      </c>
      <c r="C2135" s="38" t="s">
        <v>3079</v>
      </c>
      <c r="D2135" s="38" t="s">
        <v>3079</v>
      </c>
      <c r="E2135" s="54">
        <v>158763</v>
      </c>
      <c r="F2135" s="21"/>
      <c r="G2135" s="25">
        <f t="shared" si="66"/>
        <v>0</v>
      </c>
      <c r="H2135" s="26"/>
      <c r="I2135" s="26"/>
      <c r="J2135" s="26"/>
      <c r="K2135" s="26">
        <f t="shared" si="67"/>
        <v>0</v>
      </c>
    </row>
    <row r="2136" spans="1:11" ht="72" hidden="1">
      <c r="A2136" s="20">
        <v>5467</v>
      </c>
      <c r="B2136" s="83" t="s">
        <v>12</v>
      </c>
      <c r="C2136" s="38" t="s">
        <v>3080</v>
      </c>
      <c r="D2136" s="38" t="s">
        <v>3080</v>
      </c>
      <c r="E2136" s="54">
        <v>148459</v>
      </c>
      <c r="F2136" s="21"/>
      <c r="G2136" s="25">
        <f t="shared" si="66"/>
        <v>0</v>
      </c>
      <c r="H2136" s="26"/>
      <c r="I2136" s="26"/>
      <c r="J2136" s="26"/>
      <c r="K2136" s="26">
        <f t="shared" si="67"/>
        <v>0</v>
      </c>
    </row>
    <row r="2137" spans="1:11" ht="84" hidden="1">
      <c r="A2137" s="20">
        <v>5468</v>
      </c>
      <c r="B2137" s="83" t="s">
        <v>12</v>
      </c>
      <c r="C2137" s="38" t="s">
        <v>3081</v>
      </c>
      <c r="D2137" s="38" t="s">
        <v>3081</v>
      </c>
      <c r="E2137" s="54">
        <v>148459</v>
      </c>
      <c r="F2137" s="21"/>
      <c r="G2137" s="25">
        <f t="shared" si="66"/>
        <v>0</v>
      </c>
      <c r="H2137" s="26"/>
      <c r="I2137" s="26"/>
      <c r="J2137" s="26"/>
      <c r="K2137" s="26">
        <f t="shared" si="67"/>
        <v>0</v>
      </c>
    </row>
    <row r="2138" spans="1:11" ht="60" hidden="1">
      <c r="A2138" s="20">
        <v>5469</v>
      </c>
      <c r="B2138" s="83" t="s">
        <v>12</v>
      </c>
      <c r="C2138" s="38" t="s">
        <v>3082</v>
      </c>
      <c r="D2138" s="38" t="s">
        <v>3082</v>
      </c>
      <c r="E2138" s="54">
        <v>148849</v>
      </c>
      <c r="F2138" s="21"/>
      <c r="G2138" s="25">
        <f t="shared" si="66"/>
        <v>0</v>
      </c>
      <c r="H2138" s="26"/>
      <c r="I2138" s="26"/>
      <c r="J2138" s="26"/>
      <c r="K2138" s="26">
        <f t="shared" si="67"/>
        <v>0</v>
      </c>
    </row>
    <row r="2139" spans="1:11" ht="48" hidden="1">
      <c r="A2139" s="20">
        <v>5470</v>
      </c>
      <c r="B2139" s="83" t="s">
        <v>12</v>
      </c>
      <c r="C2139" s="38" t="s">
        <v>3083</v>
      </c>
      <c r="D2139" s="38" t="s">
        <v>3083</v>
      </c>
      <c r="E2139" s="54">
        <v>72365</v>
      </c>
      <c r="F2139" s="21"/>
      <c r="G2139" s="25">
        <f t="shared" si="66"/>
        <v>0</v>
      </c>
      <c r="H2139" s="26"/>
      <c r="I2139" s="26"/>
      <c r="J2139" s="26"/>
      <c r="K2139" s="26">
        <f t="shared" si="67"/>
        <v>0</v>
      </c>
    </row>
    <row r="2140" spans="1:11" ht="60" hidden="1">
      <c r="A2140" s="20">
        <v>5471</v>
      </c>
      <c r="B2140" s="83" t="s">
        <v>12</v>
      </c>
      <c r="C2140" s="38" t="s">
        <v>3084</v>
      </c>
      <c r="D2140" s="38" t="s">
        <v>3084</v>
      </c>
      <c r="E2140" s="54">
        <v>140221</v>
      </c>
      <c r="F2140" s="21"/>
      <c r="G2140" s="25">
        <f t="shared" si="66"/>
        <v>0</v>
      </c>
      <c r="H2140" s="26"/>
      <c r="I2140" s="26"/>
      <c r="J2140" s="26"/>
      <c r="K2140" s="26">
        <f t="shared" si="67"/>
        <v>0</v>
      </c>
    </row>
    <row r="2141" spans="1:11" ht="72" hidden="1">
      <c r="A2141" s="20">
        <v>5472</v>
      </c>
      <c r="B2141" s="83" t="s">
        <v>12</v>
      </c>
      <c r="C2141" s="38" t="s">
        <v>3085</v>
      </c>
      <c r="D2141" s="38" t="s">
        <v>3085</v>
      </c>
      <c r="E2141" s="54">
        <v>140221</v>
      </c>
      <c r="F2141" s="21"/>
      <c r="G2141" s="25">
        <f t="shared" si="66"/>
        <v>0</v>
      </c>
      <c r="H2141" s="26"/>
      <c r="I2141" s="26"/>
      <c r="J2141" s="26"/>
      <c r="K2141" s="26">
        <f t="shared" si="67"/>
        <v>0</v>
      </c>
    </row>
    <row r="2142" spans="1:11" ht="60" hidden="1">
      <c r="A2142" s="20">
        <v>5473</v>
      </c>
      <c r="B2142" s="83" t="s">
        <v>12</v>
      </c>
      <c r="C2142" s="38" t="s">
        <v>3086</v>
      </c>
      <c r="D2142" s="38" t="s">
        <v>3086</v>
      </c>
      <c r="E2142" s="54">
        <v>1150823</v>
      </c>
      <c r="F2142" s="21"/>
      <c r="G2142" s="25">
        <f t="shared" si="66"/>
        <v>0</v>
      </c>
      <c r="H2142" s="26"/>
      <c r="I2142" s="26"/>
      <c r="J2142" s="26"/>
      <c r="K2142" s="26">
        <f t="shared" si="67"/>
        <v>0</v>
      </c>
    </row>
    <row r="2143" spans="1:11" ht="60" hidden="1">
      <c r="A2143" s="20">
        <v>5474</v>
      </c>
      <c r="B2143" s="83" t="s">
        <v>12</v>
      </c>
      <c r="C2143" s="38" t="s">
        <v>3087</v>
      </c>
      <c r="D2143" s="38" t="s">
        <v>3087</v>
      </c>
      <c r="E2143" s="54">
        <v>312281</v>
      </c>
      <c r="F2143" s="21"/>
      <c r="G2143" s="25">
        <f t="shared" si="66"/>
        <v>0</v>
      </c>
      <c r="H2143" s="26"/>
      <c r="I2143" s="26"/>
      <c r="J2143" s="26"/>
      <c r="K2143" s="26">
        <f t="shared" si="67"/>
        <v>0</v>
      </c>
    </row>
    <row r="2144" spans="1:11" ht="60" hidden="1">
      <c r="A2144" s="20">
        <v>5475</v>
      </c>
      <c r="B2144" s="83" t="s">
        <v>12</v>
      </c>
      <c r="C2144" s="38" t="s">
        <v>3088</v>
      </c>
      <c r="D2144" s="38" t="s">
        <v>3088</v>
      </c>
      <c r="E2144" s="54">
        <v>558322</v>
      </c>
      <c r="F2144" s="21"/>
      <c r="G2144" s="25">
        <f t="shared" si="66"/>
        <v>0</v>
      </c>
      <c r="H2144" s="26"/>
      <c r="I2144" s="26"/>
      <c r="J2144" s="26"/>
      <c r="K2144" s="26">
        <f t="shared" si="67"/>
        <v>0</v>
      </c>
    </row>
    <row r="2145" spans="1:11" ht="60" hidden="1">
      <c r="A2145" s="20">
        <v>5476</v>
      </c>
      <c r="B2145" s="83" t="s">
        <v>12</v>
      </c>
      <c r="C2145" s="38" t="s">
        <v>3089</v>
      </c>
      <c r="D2145" s="38" t="s">
        <v>3089</v>
      </c>
      <c r="E2145" s="54">
        <v>278326</v>
      </c>
      <c r="F2145" s="21"/>
      <c r="G2145" s="25">
        <f t="shared" si="66"/>
        <v>0</v>
      </c>
      <c r="H2145" s="26"/>
      <c r="I2145" s="26"/>
      <c r="J2145" s="26"/>
      <c r="K2145" s="26">
        <f t="shared" si="67"/>
        <v>0</v>
      </c>
    </row>
    <row r="2146" spans="1:11" ht="24" hidden="1">
      <c r="A2146" s="20">
        <v>5477</v>
      </c>
      <c r="B2146" s="83" t="s">
        <v>12</v>
      </c>
      <c r="C2146" s="38" t="s">
        <v>3090</v>
      </c>
      <c r="D2146" s="38" t="s">
        <v>3090</v>
      </c>
      <c r="E2146" s="54">
        <v>241453</v>
      </c>
      <c r="F2146" s="21"/>
      <c r="G2146" s="25">
        <f t="shared" si="66"/>
        <v>0</v>
      </c>
      <c r="H2146" s="26"/>
      <c r="I2146" s="26"/>
      <c r="J2146" s="26"/>
      <c r="K2146" s="26">
        <f t="shared" si="67"/>
        <v>0</v>
      </c>
    </row>
    <row r="2147" spans="1:11" ht="36" hidden="1">
      <c r="A2147" s="20">
        <v>5478</v>
      </c>
      <c r="B2147" s="83" t="s">
        <v>12</v>
      </c>
      <c r="C2147" s="38" t="s">
        <v>3091</v>
      </c>
      <c r="D2147" s="38" t="s">
        <v>3091</v>
      </c>
      <c r="E2147" s="54">
        <v>145687</v>
      </c>
      <c r="F2147" s="21"/>
      <c r="G2147" s="25">
        <f t="shared" si="66"/>
        <v>0</v>
      </c>
      <c r="H2147" s="26"/>
      <c r="I2147" s="26"/>
      <c r="J2147" s="26"/>
      <c r="K2147" s="26">
        <f t="shared" si="67"/>
        <v>0</v>
      </c>
    </row>
    <row r="2148" spans="1:11" ht="36" hidden="1">
      <c r="A2148" s="20">
        <v>5479</v>
      </c>
      <c r="B2148" s="83" t="s">
        <v>12</v>
      </c>
      <c r="C2148" s="38" t="s">
        <v>3092</v>
      </c>
      <c r="D2148" s="38" t="s">
        <v>3092</v>
      </c>
      <c r="E2148" s="54">
        <v>59294</v>
      </c>
      <c r="F2148" s="21"/>
      <c r="G2148" s="25">
        <f t="shared" si="66"/>
        <v>0</v>
      </c>
      <c r="H2148" s="26"/>
      <c r="I2148" s="26"/>
      <c r="J2148" s="26"/>
      <c r="K2148" s="26">
        <f t="shared" si="67"/>
        <v>0</v>
      </c>
    </row>
    <row r="2149" spans="1:11" ht="72" hidden="1">
      <c r="A2149" s="20">
        <v>5480</v>
      </c>
      <c r="B2149" s="83" t="s">
        <v>12</v>
      </c>
      <c r="C2149" s="38" t="s">
        <v>3093</v>
      </c>
      <c r="D2149" s="38" t="s">
        <v>3093</v>
      </c>
      <c r="E2149" s="54">
        <v>110117</v>
      </c>
      <c r="F2149" s="21"/>
      <c r="G2149" s="25">
        <f t="shared" si="66"/>
        <v>0</v>
      </c>
      <c r="H2149" s="26"/>
      <c r="I2149" s="26"/>
      <c r="J2149" s="26"/>
      <c r="K2149" s="26">
        <f t="shared" si="67"/>
        <v>0</v>
      </c>
    </row>
    <row r="2150" spans="1:11" ht="60" hidden="1">
      <c r="A2150" s="20">
        <v>5481</v>
      </c>
      <c r="B2150" s="83" t="s">
        <v>12</v>
      </c>
      <c r="C2150" s="38" t="s">
        <v>3094</v>
      </c>
      <c r="D2150" s="38" t="s">
        <v>3094</v>
      </c>
      <c r="E2150" s="54">
        <v>94130</v>
      </c>
      <c r="F2150" s="21"/>
      <c r="G2150" s="25">
        <f t="shared" si="66"/>
        <v>0</v>
      </c>
      <c r="H2150" s="26"/>
      <c r="I2150" s="26"/>
      <c r="J2150" s="26"/>
      <c r="K2150" s="26">
        <f t="shared" si="67"/>
        <v>0</v>
      </c>
    </row>
    <row r="2151" spans="1:11" ht="72" hidden="1">
      <c r="A2151" s="20">
        <v>5482</v>
      </c>
      <c r="B2151" s="83" t="s">
        <v>12</v>
      </c>
      <c r="C2151" s="38" t="s">
        <v>3095</v>
      </c>
      <c r="D2151" s="38" t="s">
        <v>3095</v>
      </c>
      <c r="E2151" s="54">
        <v>67055</v>
      </c>
      <c r="F2151" s="21"/>
      <c r="G2151" s="25">
        <f t="shared" si="66"/>
        <v>0</v>
      </c>
      <c r="H2151" s="26"/>
      <c r="I2151" s="26"/>
      <c r="J2151" s="26"/>
      <c r="K2151" s="26">
        <f t="shared" si="67"/>
        <v>0</v>
      </c>
    </row>
    <row r="2152" spans="1:11" ht="72" hidden="1">
      <c r="A2152" s="20">
        <v>5483</v>
      </c>
      <c r="B2152" s="83" t="s">
        <v>12</v>
      </c>
      <c r="C2152" s="38" t="s">
        <v>3096</v>
      </c>
      <c r="D2152" s="38" t="s">
        <v>3096</v>
      </c>
      <c r="E2152" s="54">
        <v>113634</v>
      </c>
      <c r="F2152" s="21"/>
      <c r="G2152" s="25">
        <f t="shared" si="66"/>
        <v>0</v>
      </c>
      <c r="H2152" s="26"/>
      <c r="I2152" s="26"/>
      <c r="J2152" s="26"/>
      <c r="K2152" s="26">
        <f t="shared" si="67"/>
        <v>0</v>
      </c>
    </row>
    <row r="2153" spans="1:11" ht="72" hidden="1">
      <c r="A2153" s="20">
        <v>5484</v>
      </c>
      <c r="B2153" s="83" t="s">
        <v>12</v>
      </c>
      <c r="C2153" s="38" t="s">
        <v>3097</v>
      </c>
      <c r="D2153" s="38" t="s">
        <v>3097</v>
      </c>
      <c r="E2153" s="54">
        <v>118033</v>
      </c>
      <c r="F2153" s="21"/>
      <c r="G2153" s="25">
        <f t="shared" si="66"/>
        <v>0</v>
      </c>
      <c r="H2153" s="26"/>
      <c r="I2153" s="26"/>
      <c r="J2153" s="26"/>
      <c r="K2153" s="26">
        <f t="shared" si="67"/>
        <v>0</v>
      </c>
    </row>
    <row r="2154" spans="1:11" ht="60" hidden="1">
      <c r="A2154" s="20">
        <v>5485</v>
      </c>
      <c r="B2154" s="83" t="s">
        <v>12</v>
      </c>
      <c r="C2154" s="38" t="s">
        <v>3098</v>
      </c>
      <c r="D2154" s="38" t="s">
        <v>3098</v>
      </c>
      <c r="E2154" s="54">
        <v>263909</v>
      </c>
      <c r="F2154" s="21"/>
      <c r="G2154" s="25">
        <f t="shared" si="66"/>
        <v>0</v>
      </c>
      <c r="H2154" s="26"/>
      <c r="I2154" s="26"/>
      <c r="J2154" s="26"/>
      <c r="K2154" s="26">
        <f t="shared" si="67"/>
        <v>0</v>
      </c>
    </row>
    <row r="2155" spans="1:11" ht="36" hidden="1">
      <c r="A2155" s="20">
        <v>5486</v>
      </c>
      <c r="B2155" s="83" t="s">
        <v>12</v>
      </c>
      <c r="C2155" s="38" t="s">
        <v>3099</v>
      </c>
      <c r="D2155" s="38" t="s">
        <v>3099</v>
      </c>
      <c r="E2155" s="54">
        <v>127585</v>
      </c>
      <c r="F2155" s="21"/>
      <c r="G2155" s="25">
        <f t="shared" si="66"/>
        <v>0</v>
      </c>
      <c r="H2155" s="26"/>
      <c r="I2155" s="26"/>
      <c r="J2155" s="26"/>
      <c r="K2155" s="26">
        <f t="shared" si="67"/>
        <v>0</v>
      </c>
    </row>
    <row r="2156" spans="1:11" ht="60" hidden="1">
      <c r="A2156" s="20">
        <v>5487</v>
      </c>
      <c r="B2156" s="83" t="s">
        <v>12</v>
      </c>
      <c r="C2156" s="38" t="s">
        <v>3100</v>
      </c>
      <c r="D2156" s="38" t="s">
        <v>3100</v>
      </c>
      <c r="E2156" s="54">
        <v>67055</v>
      </c>
      <c r="F2156" s="21"/>
      <c r="G2156" s="25">
        <f t="shared" si="66"/>
        <v>0</v>
      </c>
      <c r="H2156" s="26"/>
      <c r="I2156" s="26"/>
      <c r="J2156" s="26"/>
      <c r="K2156" s="26">
        <f t="shared" si="67"/>
        <v>0</v>
      </c>
    </row>
    <row r="2157" spans="1:11" ht="72" hidden="1">
      <c r="A2157" s="20">
        <v>5488</v>
      </c>
      <c r="B2157" s="83" t="s">
        <v>12</v>
      </c>
      <c r="C2157" s="38" t="s">
        <v>3101</v>
      </c>
      <c r="D2157" s="38" t="s">
        <v>3102</v>
      </c>
      <c r="E2157" s="54">
        <v>93150</v>
      </c>
      <c r="F2157" s="21"/>
      <c r="G2157" s="25">
        <f t="shared" si="66"/>
        <v>0</v>
      </c>
      <c r="H2157" s="26"/>
      <c r="I2157" s="26"/>
      <c r="J2157" s="26"/>
      <c r="K2157" s="26">
        <f t="shared" si="67"/>
        <v>0</v>
      </c>
    </row>
    <row r="2158" spans="1:11" ht="84" hidden="1">
      <c r="A2158" s="20">
        <v>5489</v>
      </c>
      <c r="B2158" s="83" t="s">
        <v>12</v>
      </c>
      <c r="C2158" s="38" t="s">
        <v>3103</v>
      </c>
      <c r="D2158" s="38" t="s">
        <v>3103</v>
      </c>
      <c r="E2158" s="54">
        <v>90289</v>
      </c>
      <c r="F2158" s="21"/>
      <c r="G2158" s="25">
        <f t="shared" si="66"/>
        <v>0</v>
      </c>
      <c r="H2158" s="26"/>
      <c r="I2158" s="26"/>
      <c r="J2158" s="26"/>
      <c r="K2158" s="26">
        <f t="shared" si="67"/>
        <v>0</v>
      </c>
    </row>
    <row r="2159" spans="1:11" ht="84" hidden="1">
      <c r="A2159" s="20">
        <v>5490</v>
      </c>
      <c r="B2159" s="83" t="s">
        <v>12</v>
      </c>
      <c r="C2159" s="38" t="s">
        <v>3104</v>
      </c>
      <c r="D2159" s="38" t="s">
        <v>3104</v>
      </c>
      <c r="E2159" s="54">
        <v>228206</v>
      </c>
      <c r="F2159" s="21"/>
      <c r="G2159" s="25">
        <f t="shared" si="66"/>
        <v>0</v>
      </c>
      <c r="H2159" s="26"/>
      <c r="I2159" s="26"/>
      <c r="J2159" s="26"/>
      <c r="K2159" s="26">
        <f t="shared" si="67"/>
        <v>0</v>
      </c>
    </row>
    <row r="2160" spans="1:11" ht="60" hidden="1">
      <c r="A2160" s="20">
        <v>5491</v>
      </c>
      <c r="B2160" s="83" t="s">
        <v>12</v>
      </c>
      <c r="C2160" s="38" t="s">
        <v>3105</v>
      </c>
      <c r="D2160" s="38" t="s">
        <v>3105</v>
      </c>
      <c r="E2160" s="54">
        <v>103180</v>
      </c>
      <c r="F2160" s="21"/>
      <c r="G2160" s="25">
        <f t="shared" si="66"/>
        <v>0</v>
      </c>
      <c r="H2160" s="26"/>
      <c r="I2160" s="26"/>
      <c r="J2160" s="26"/>
      <c r="K2160" s="26">
        <f t="shared" si="67"/>
        <v>0</v>
      </c>
    </row>
    <row r="2161" spans="1:11" ht="72" hidden="1">
      <c r="A2161" s="20">
        <v>5492</v>
      </c>
      <c r="B2161" s="83" t="s">
        <v>12</v>
      </c>
      <c r="C2161" s="38" t="s">
        <v>3106</v>
      </c>
      <c r="D2161" s="38" t="s">
        <v>3106</v>
      </c>
      <c r="E2161" s="54">
        <v>308440</v>
      </c>
      <c r="F2161" s="21"/>
      <c r="G2161" s="25">
        <f t="shared" si="66"/>
        <v>0</v>
      </c>
      <c r="H2161" s="26"/>
      <c r="I2161" s="26"/>
      <c r="J2161" s="26"/>
      <c r="K2161" s="26">
        <f t="shared" si="67"/>
        <v>0</v>
      </c>
    </row>
    <row r="2162" spans="1:11" ht="36" hidden="1">
      <c r="A2162" s="20">
        <v>5493</v>
      </c>
      <c r="B2162" s="83" t="s">
        <v>12</v>
      </c>
      <c r="C2162" s="38" t="s">
        <v>3107</v>
      </c>
      <c r="D2162" s="38" t="s">
        <v>3107</v>
      </c>
      <c r="E2162" s="54">
        <v>480625</v>
      </c>
      <c r="F2162" s="21"/>
      <c r="G2162" s="25">
        <f t="shared" si="66"/>
        <v>0</v>
      </c>
      <c r="H2162" s="26"/>
      <c r="I2162" s="26"/>
      <c r="J2162" s="26"/>
      <c r="K2162" s="26">
        <f t="shared" si="67"/>
        <v>0</v>
      </c>
    </row>
    <row r="2163" spans="1:11" ht="72" hidden="1">
      <c r="A2163" s="20">
        <v>5494</v>
      </c>
      <c r="B2163" s="83" t="s">
        <v>12</v>
      </c>
      <c r="C2163" s="38" t="s">
        <v>3108</v>
      </c>
      <c r="D2163" s="38" t="s">
        <v>3108</v>
      </c>
      <c r="E2163" s="54">
        <v>2226609</v>
      </c>
      <c r="F2163" s="21"/>
      <c r="G2163" s="25">
        <f t="shared" si="66"/>
        <v>0</v>
      </c>
      <c r="H2163" s="26"/>
      <c r="I2163" s="26"/>
      <c r="J2163" s="26"/>
      <c r="K2163" s="26">
        <f t="shared" si="67"/>
        <v>0</v>
      </c>
    </row>
    <row r="2164" spans="1:11" ht="60" hidden="1">
      <c r="A2164" s="20">
        <v>5495</v>
      </c>
      <c r="B2164" s="83" t="s">
        <v>12</v>
      </c>
      <c r="C2164" s="38" t="s">
        <v>3109</v>
      </c>
      <c r="D2164" s="38" t="s">
        <v>3109</v>
      </c>
      <c r="E2164" s="54">
        <v>2226609</v>
      </c>
      <c r="F2164" s="21"/>
      <c r="G2164" s="25">
        <f t="shared" si="66"/>
        <v>0</v>
      </c>
      <c r="H2164" s="26"/>
      <c r="I2164" s="26"/>
      <c r="J2164" s="26"/>
      <c r="K2164" s="26">
        <f t="shared" si="67"/>
        <v>0</v>
      </c>
    </row>
    <row r="2165" spans="1:11" ht="36" hidden="1">
      <c r="A2165" s="20">
        <v>5496</v>
      </c>
      <c r="B2165" s="83" t="s">
        <v>12</v>
      </c>
      <c r="C2165" s="38" t="s">
        <v>3110</v>
      </c>
      <c r="D2165" s="38" t="s">
        <v>3110</v>
      </c>
      <c r="E2165" s="54">
        <v>85158</v>
      </c>
      <c r="F2165" s="21"/>
      <c r="G2165" s="25">
        <f t="shared" si="66"/>
        <v>0</v>
      </c>
      <c r="H2165" s="26"/>
      <c r="I2165" s="26"/>
      <c r="J2165" s="26"/>
      <c r="K2165" s="26">
        <f t="shared" si="67"/>
        <v>0</v>
      </c>
    </row>
    <row r="2166" spans="1:11" ht="60" hidden="1">
      <c r="A2166" s="20">
        <v>5497</v>
      </c>
      <c r="B2166" s="83" t="s">
        <v>12</v>
      </c>
      <c r="C2166" s="38" t="s">
        <v>3111</v>
      </c>
      <c r="D2166" s="38" t="s">
        <v>3111</v>
      </c>
      <c r="E2166" s="54">
        <v>160372</v>
      </c>
      <c r="F2166" s="21"/>
      <c r="G2166" s="25">
        <f t="shared" si="66"/>
        <v>0</v>
      </c>
      <c r="H2166" s="26"/>
      <c r="I2166" s="26"/>
      <c r="J2166" s="26"/>
      <c r="K2166" s="26">
        <f t="shared" si="67"/>
        <v>0</v>
      </c>
    </row>
    <row r="2167" spans="1:11" ht="48" hidden="1">
      <c r="A2167" s="20">
        <v>5498</v>
      </c>
      <c r="B2167" s="83" t="s">
        <v>12</v>
      </c>
      <c r="C2167" s="38" t="s">
        <v>3112</v>
      </c>
      <c r="D2167" s="38" t="s">
        <v>3112</v>
      </c>
      <c r="E2167" s="54">
        <v>218431</v>
      </c>
      <c r="F2167" s="21"/>
      <c r="G2167" s="25">
        <f t="shared" si="66"/>
        <v>0</v>
      </c>
      <c r="H2167" s="26"/>
      <c r="I2167" s="26"/>
      <c r="J2167" s="26"/>
      <c r="K2167" s="26">
        <f t="shared" si="67"/>
        <v>0</v>
      </c>
    </row>
    <row r="2168" spans="1:11" ht="60" hidden="1">
      <c r="A2168" s="20">
        <v>5499</v>
      </c>
      <c r="B2168" s="83" t="s">
        <v>12</v>
      </c>
      <c r="C2168" s="38" t="s">
        <v>3113</v>
      </c>
      <c r="D2168" s="38" t="s">
        <v>3113</v>
      </c>
      <c r="E2168" s="54">
        <v>165726</v>
      </c>
      <c r="F2168" s="21"/>
      <c r="G2168" s="25">
        <f t="shared" si="66"/>
        <v>0</v>
      </c>
      <c r="H2168" s="26"/>
      <c r="I2168" s="26"/>
      <c r="J2168" s="26"/>
      <c r="K2168" s="26">
        <f t="shared" si="67"/>
        <v>0</v>
      </c>
    </row>
    <row r="2169" spans="1:11" ht="60" hidden="1">
      <c r="A2169" s="20">
        <v>5500</v>
      </c>
      <c r="B2169" s="83" t="s">
        <v>12</v>
      </c>
      <c r="C2169" s="38" t="s">
        <v>3114</v>
      </c>
      <c r="D2169" s="38" t="s">
        <v>3114</v>
      </c>
      <c r="E2169" s="54">
        <v>206707</v>
      </c>
      <c r="F2169" s="21"/>
      <c r="G2169" s="25">
        <f t="shared" si="66"/>
        <v>0</v>
      </c>
      <c r="H2169" s="26"/>
      <c r="I2169" s="26"/>
      <c r="J2169" s="26"/>
      <c r="K2169" s="26">
        <f t="shared" si="67"/>
        <v>0</v>
      </c>
    </row>
    <row r="2170" spans="1:11" ht="72" hidden="1">
      <c r="A2170" s="20">
        <v>5501</v>
      </c>
      <c r="B2170" s="83" t="s">
        <v>12</v>
      </c>
      <c r="C2170" s="38" t="s">
        <v>3115</v>
      </c>
      <c r="D2170" s="38" t="s">
        <v>3115</v>
      </c>
      <c r="E2170" s="54">
        <v>256138</v>
      </c>
      <c r="F2170" s="21"/>
      <c r="G2170" s="25">
        <f t="shared" si="66"/>
        <v>0</v>
      </c>
      <c r="H2170" s="26"/>
      <c r="I2170" s="26"/>
      <c r="J2170" s="26"/>
      <c r="K2170" s="26">
        <f t="shared" si="67"/>
        <v>0</v>
      </c>
    </row>
    <row r="2171" spans="1:11" ht="60" hidden="1">
      <c r="A2171" s="20">
        <v>5502</v>
      </c>
      <c r="B2171" s="83" t="s">
        <v>12</v>
      </c>
      <c r="C2171" s="38" t="s">
        <v>3116</v>
      </c>
      <c r="D2171" s="38" t="s">
        <v>3116</v>
      </c>
      <c r="E2171" s="54">
        <v>121606</v>
      </c>
      <c r="F2171" s="21"/>
      <c r="G2171" s="25">
        <f t="shared" si="66"/>
        <v>0</v>
      </c>
      <c r="H2171" s="26"/>
      <c r="I2171" s="26"/>
      <c r="J2171" s="26"/>
      <c r="K2171" s="26">
        <f t="shared" si="67"/>
        <v>0</v>
      </c>
    </row>
    <row r="2172" spans="1:11" ht="108" hidden="1">
      <c r="A2172" s="20">
        <v>5503</v>
      </c>
      <c r="B2172" s="83" t="s">
        <v>12</v>
      </c>
      <c r="C2172" s="38" t="s">
        <v>3117</v>
      </c>
      <c r="D2172" s="38" t="s">
        <v>3117</v>
      </c>
      <c r="E2172" s="54">
        <v>159881</v>
      </c>
      <c r="F2172" s="21"/>
      <c r="G2172" s="25">
        <f t="shared" si="66"/>
        <v>0</v>
      </c>
      <c r="H2172" s="26"/>
      <c r="I2172" s="26"/>
      <c r="J2172" s="26"/>
      <c r="K2172" s="26">
        <f t="shared" si="67"/>
        <v>0</v>
      </c>
    </row>
    <row r="2173" spans="1:11" ht="72" hidden="1">
      <c r="A2173" s="20">
        <v>5504</v>
      </c>
      <c r="B2173" s="83" t="s">
        <v>12</v>
      </c>
      <c r="C2173" s="38" t="s">
        <v>3118</v>
      </c>
      <c r="D2173" s="38" t="s">
        <v>3118</v>
      </c>
      <c r="E2173" s="54">
        <v>467588</v>
      </c>
      <c r="F2173" s="21"/>
      <c r="G2173" s="25">
        <f t="shared" si="66"/>
        <v>0</v>
      </c>
      <c r="H2173" s="26"/>
      <c r="I2173" s="26"/>
      <c r="J2173" s="26"/>
      <c r="K2173" s="26">
        <f t="shared" si="67"/>
        <v>0</v>
      </c>
    </row>
    <row r="2174" spans="1:11" ht="60" hidden="1">
      <c r="A2174" s="20">
        <v>5505</v>
      </c>
      <c r="B2174" s="83" t="s">
        <v>12</v>
      </c>
      <c r="C2174" s="38" t="s">
        <v>3119</v>
      </c>
      <c r="D2174" s="38" t="s">
        <v>3119</v>
      </c>
      <c r="E2174" s="54">
        <v>181669</v>
      </c>
      <c r="F2174" s="21"/>
      <c r="G2174" s="25">
        <f t="shared" si="66"/>
        <v>0</v>
      </c>
      <c r="H2174" s="26"/>
      <c r="I2174" s="26"/>
      <c r="J2174" s="26"/>
      <c r="K2174" s="26">
        <f t="shared" si="67"/>
        <v>0</v>
      </c>
    </row>
    <row r="2175" spans="1:11" ht="60" hidden="1">
      <c r="A2175" s="20">
        <v>5506</v>
      </c>
      <c r="B2175" s="83" t="s">
        <v>12</v>
      </c>
      <c r="C2175" s="38" t="s">
        <v>3120</v>
      </c>
      <c r="D2175" s="38" t="s">
        <v>3120</v>
      </c>
      <c r="E2175" s="54">
        <v>830591</v>
      </c>
      <c r="F2175" s="21"/>
      <c r="G2175" s="25">
        <f t="shared" si="66"/>
        <v>0</v>
      </c>
      <c r="H2175" s="26"/>
      <c r="I2175" s="26"/>
      <c r="J2175" s="26"/>
      <c r="K2175" s="26">
        <f t="shared" si="67"/>
        <v>0</v>
      </c>
    </row>
    <row r="2176" spans="1:11" ht="60" hidden="1">
      <c r="A2176" s="20">
        <v>5507</v>
      </c>
      <c r="B2176" s="83" t="s">
        <v>12</v>
      </c>
      <c r="C2176" s="38" t="s">
        <v>3121</v>
      </c>
      <c r="D2176" s="38" t="s">
        <v>3121</v>
      </c>
      <c r="E2176" s="54">
        <v>158947</v>
      </c>
      <c r="F2176" s="21"/>
      <c r="G2176" s="25">
        <f t="shared" si="66"/>
        <v>0</v>
      </c>
      <c r="H2176" s="26"/>
      <c r="I2176" s="26"/>
      <c r="J2176" s="26"/>
      <c r="K2176" s="26">
        <f t="shared" si="67"/>
        <v>0</v>
      </c>
    </row>
    <row r="2177" spans="1:11" ht="36" hidden="1">
      <c r="A2177" s="20">
        <v>5508</v>
      </c>
      <c r="B2177" s="83" t="s">
        <v>12</v>
      </c>
      <c r="C2177" s="38" t="s">
        <v>3122</v>
      </c>
      <c r="D2177" s="38" t="s">
        <v>3122</v>
      </c>
      <c r="E2177" s="54">
        <v>214700</v>
      </c>
      <c r="F2177" s="21"/>
      <c r="G2177" s="25">
        <f t="shared" si="66"/>
        <v>0</v>
      </c>
      <c r="H2177" s="26"/>
      <c r="I2177" s="26"/>
      <c r="J2177" s="26"/>
      <c r="K2177" s="26">
        <f t="shared" si="67"/>
        <v>0</v>
      </c>
    </row>
    <row r="2178" spans="1:11" ht="36" hidden="1">
      <c r="A2178" s="20">
        <v>5509</v>
      </c>
      <c r="B2178" s="83" t="s">
        <v>12</v>
      </c>
      <c r="C2178" s="38" t="s">
        <v>3123</v>
      </c>
      <c r="D2178" s="38" t="s">
        <v>3123</v>
      </c>
      <c r="E2178" s="54">
        <v>88108</v>
      </c>
      <c r="F2178" s="21"/>
      <c r="G2178" s="25">
        <f t="shared" si="66"/>
        <v>0</v>
      </c>
      <c r="H2178" s="26"/>
      <c r="I2178" s="26"/>
      <c r="J2178" s="26"/>
      <c r="K2178" s="26">
        <f t="shared" si="67"/>
        <v>0</v>
      </c>
    </row>
    <row r="2179" spans="1:11" ht="36" hidden="1">
      <c r="A2179" s="20">
        <v>5510</v>
      </c>
      <c r="B2179" s="83" t="s">
        <v>12</v>
      </c>
      <c r="C2179" s="38" t="s">
        <v>3124</v>
      </c>
      <c r="D2179" s="38" t="s">
        <v>3125</v>
      </c>
      <c r="E2179" s="54">
        <v>161608</v>
      </c>
      <c r="F2179" s="21"/>
      <c r="G2179" s="25">
        <f t="shared" si="66"/>
        <v>0</v>
      </c>
      <c r="H2179" s="26"/>
      <c r="I2179" s="26"/>
      <c r="J2179" s="26"/>
      <c r="K2179" s="26">
        <f t="shared" si="67"/>
        <v>0</v>
      </c>
    </row>
    <row r="2180" spans="1:11" ht="24" hidden="1">
      <c r="A2180" s="20">
        <v>5511</v>
      </c>
      <c r="B2180" s="83" t="s">
        <v>12</v>
      </c>
      <c r="C2180" s="38" t="s">
        <v>3126</v>
      </c>
      <c r="D2180" s="38" t="s">
        <v>3126</v>
      </c>
      <c r="E2180" s="54">
        <v>116585</v>
      </c>
      <c r="F2180" s="21"/>
      <c r="G2180" s="25">
        <f t="shared" si="66"/>
        <v>0</v>
      </c>
      <c r="H2180" s="26"/>
      <c r="I2180" s="26"/>
      <c r="J2180" s="26"/>
      <c r="K2180" s="26">
        <f t="shared" si="67"/>
        <v>0</v>
      </c>
    </row>
    <row r="2181" spans="1:11" ht="48" hidden="1">
      <c r="A2181" s="20">
        <v>5512</v>
      </c>
      <c r="B2181" s="83" t="s">
        <v>12</v>
      </c>
      <c r="C2181" s="38" t="s">
        <v>3127</v>
      </c>
      <c r="D2181" s="38" t="s">
        <v>3127</v>
      </c>
      <c r="E2181" s="54">
        <v>57614</v>
      </c>
      <c r="F2181" s="21"/>
      <c r="G2181" s="25">
        <f t="shared" si="66"/>
        <v>0</v>
      </c>
      <c r="H2181" s="26"/>
      <c r="I2181" s="26"/>
      <c r="J2181" s="26"/>
      <c r="K2181" s="26">
        <f t="shared" si="67"/>
        <v>0</v>
      </c>
    </row>
    <row r="2182" spans="1:11" ht="36" hidden="1">
      <c r="A2182" s="20">
        <v>5513</v>
      </c>
      <c r="B2182" s="83" t="s">
        <v>12</v>
      </c>
      <c r="C2182" s="38" t="s">
        <v>3128</v>
      </c>
      <c r="D2182" s="38" t="s">
        <v>3128</v>
      </c>
      <c r="E2182" s="54">
        <v>284349</v>
      </c>
      <c r="F2182" s="21"/>
      <c r="G2182" s="25">
        <f t="shared" si="66"/>
        <v>0</v>
      </c>
      <c r="H2182" s="26"/>
      <c r="I2182" s="26"/>
      <c r="J2182" s="26"/>
      <c r="K2182" s="26">
        <f t="shared" si="67"/>
        <v>0</v>
      </c>
    </row>
    <row r="2183" spans="1:11" ht="48" hidden="1">
      <c r="A2183" s="20">
        <v>5514</v>
      </c>
      <c r="B2183" s="83" t="s">
        <v>12</v>
      </c>
      <c r="C2183" s="38" t="s">
        <v>3129</v>
      </c>
      <c r="D2183" s="38" t="s">
        <v>3129</v>
      </c>
      <c r="E2183" s="54">
        <v>205271</v>
      </c>
      <c r="F2183" s="21"/>
      <c r="G2183" s="25">
        <f t="shared" si="66"/>
        <v>0</v>
      </c>
      <c r="H2183" s="26"/>
      <c r="I2183" s="26"/>
      <c r="J2183" s="26"/>
      <c r="K2183" s="26">
        <f t="shared" si="67"/>
        <v>0</v>
      </c>
    </row>
    <row r="2184" spans="1:11" ht="36" hidden="1">
      <c r="A2184" s="20">
        <v>5515</v>
      </c>
      <c r="B2184" s="83" t="s">
        <v>12</v>
      </c>
      <c r="C2184" s="38" t="s">
        <v>3130</v>
      </c>
      <c r="D2184" s="38" t="s">
        <v>3130</v>
      </c>
      <c r="E2184" s="54">
        <v>205271</v>
      </c>
      <c r="F2184" s="21"/>
      <c r="G2184" s="25">
        <f t="shared" si="66"/>
        <v>0</v>
      </c>
      <c r="H2184" s="26"/>
      <c r="I2184" s="26"/>
      <c r="J2184" s="26"/>
      <c r="K2184" s="26">
        <f t="shared" si="67"/>
        <v>0</v>
      </c>
    </row>
    <row r="2185" spans="1:11" ht="48" hidden="1">
      <c r="A2185" s="20">
        <v>5516</v>
      </c>
      <c r="B2185" s="83" t="s">
        <v>12</v>
      </c>
      <c r="C2185" s="38" t="s">
        <v>3131</v>
      </c>
      <c r="D2185" s="38" t="s">
        <v>3131</v>
      </c>
      <c r="E2185" s="54">
        <v>214969</v>
      </c>
      <c r="F2185" s="21"/>
      <c r="G2185" s="25">
        <f t="shared" si="66"/>
        <v>0</v>
      </c>
      <c r="H2185" s="26"/>
      <c r="I2185" s="26"/>
      <c r="J2185" s="26"/>
      <c r="K2185" s="26">
        <f t="shared" si="67"/>
        <v>0</v>
      </c>
    </row>
    <row r="2186" spans="1:11" ht="48" hidden="1">
      <c r="A2186" s="20">
        <v>5517</v>
      </c>
      <c r="B2186" s="83" t="s">
        <v>12</v>
      </c>
      <c r="C2186" s="38" t="s">
        <v>3132</v>
      </c>
      <c r="D2186" s="38" t="s">
        <v>3133</v>
      </c>
      <c r="E2186" s="54">
        <v>278783</v>
      </c>
      <c r="F2186" s="21"/>
      <c r="G2186" s="25">
        <f t="shared" si="66"/>
        <v>0</v>
      </c>
      <c r="H2186" s="26"/>
      <c r="I2186" s="26"/>
      <c r="J2186" s="26"/>
      <c r="K2186" s="26">
        <f t="shared" si="67"/>
        <v>0</v>
      </c>
    </row>
    <row r="2187" spans="1:11" ht="48" hidden="1">
      <c r="A2187" s="20">
        <v>5518</v>
      </c>
      <c r="B2187" s="83" t="s">
        <v>12</v>
      </c>
      <c r="C2187" s="38" t="s">
        <v>3134</v>
      </c>
      <c r="D2187" s="38" t="s">
        <v>3134</v>
      </c>
      <c r="E2187" s="54">
        <v>394900</v>
      </c>
      <c r="F2187" s="21"/>
      <c r="G2187" s="25">
        <f t="shared" si="66"/>
        <v>0</v>
      </c>
      <c r="H2187" s="26"/>
      <c r="I2187" s="26"/>
      <c r="J2187" s="26"/>
      <c r="K2187" s="26">
        <f t="shared" si="67"/>
        <v>0</v>
      </c>
    </row>
    <row r="2188" spans="1:11" ht="48" hidden="1">
      <c r="A2188" s="20">
        <v>5519</v>
      </c>
      <c r="B2188" s="83" t="s">
        <v>12</v>
      </c>
      <c r="C2188" s="38" t="s">
        <v>3135</v>
      </c>
      <c r="D2188" s="38" t="s">
        <v>3135</v>
      </c>
      <c r="E2188" s="54">
        <v>369472</v>
      </c>
      <c r="F2188" s="21"/>
      <c r="G2188" s="25">
        <f t="shared" si="66"/>
        <v>0</v>
      </c>
      <c r="H2188" s="26"/>
      <c r="I2188" s="26"/>
      <c r="J2188" s="26"/>
      <c r="K2188" s="26">
        <f t="shared" si="67"/>
        <v>0</v>
      </c>
    </row>
    <row r="2189" spans="1:11" ht="48" hidden="1">
      <c r="A2189" s="20">
        <v>5520</v>
      </c>
      <c r="B2189" s="83" t="s">
        <v>12</v>
      </c>
      <c r="C2189" s="38" t="s">
        <v>3136</v>
      </c>
      <c r="D2189" s="38" t="s">
        <v>3136</v>
      </c>
      <c r="E2189" s="54">
        <v>571415</v>
      </c>
      <c r="F2189" s="21"/>
      <c r="G2189" s="25">
        <f t="shared" si="66"/>
        <v>0</v>
      </c>
      <c r="H2189" s="26"/>
      <c r="I2189" s="26"/>
      <c r="J2189" s="26"/>
      <c r="K2189" s="26">
        <f t="shared" si="67"/>
        <v>0</v>
      </c>
    </row>
    <row r="2190" spans="1:11" ht="24" hidden="1">
      <c r="A2190" s="20">
        <v>5521</v>
      </c>
      <c r="B2190" s="83" t="s">
        <v>12</v>
      </c>
      <c r="C2190" s="38" t="s">
        <v>3137</v>
      </c>
      <c r="D2190" s="38" t="s">
        <v>3137</v>
      </c>
      <c r="E2190" s="54">
        <v>118300</v>
      </c>
      <c r="F2190" s="21"/>
      <c r="G2190" s="25">
        <f t="shared" si="66"/>
        <v>0</v>
      </c>
      <c r="H2190" s="26"/>
      <c r="I2190" s="26"/>
      <c r="J2190" s="26"/>
      <c r="K2190" s="26">
        <f t="shared" si="67"/>
        <v>0</v>
      </c>
    </row>
    <row r="2191" spans="1:11" ht="36" hidden="1">
      <c r="A2191" s="20">
        <v>5522</v>
      </c>
      <c r="B2191" s="83" t="s">
        <v>12</v>
      </c>
      <c r="C2191" s="38" t="s">
        <v>3138</v>
      </c>
      <c r="D2191" s="38" t="s">
        <v>3138</v>
      </c>
      <c r="E2191" s="54">
        <v>188571</v>
      </c>
      <c r="F2191" s="21"/>
      <c r="G2191" s="25">
        <f t="shared" si="66"/>
        <v>0</v>
      </c>
      <c r="H2191" s="26"/>
      <c r="I2191" s="26"/>
      <c r="J2191" s="26"/>
      <c r="K2191" s="26">
        <f t="shared" si="67"/>
        <v>0</v>
      </c>
    </row>
    <row r="2192" spans="1:11" ht="36" hidden="1">
      <c r="A2192" s="20">
        <v>5523</v>
      </c>
      <c r="B2192" s="83" t="s">
        <v>12</v>
      </c>
      <c r="C2192" s="38" t="s">
        <v>3139</v>
      </c>
      <c r="D2192" s="38" t="s">
        <v>3139</v>
      </c>
      <c r="E2192" s="54">
        <v>196744</v>
      </c>
      <c r="F2192" s="21"/>
      <c r="G2192" s="25">
        <f t="shared" ref="G2192:G2255" si="68">E2192*F2192</f>
        <v>0</v>
      </c>
      <c r="H2192" s="26"/>
      <c r="I2192" s="26"/>
      <c r="J2192" s="26"/>
      <c r="K2192" s="26">
        <f t="shared" ref="K2192:K2255" si="69">E2192*J2192</f>
        <v>0</v>
      </c>
    </row>
    <row r="2193" spans="1:11" ht="36" hidden="1">
      <c r="A2193" s="20">
        <v>5524</v>
      </c>
      <c r="B2193" s="83" t="s">
        <v>12</v>
      </c>
      <c r="C2193" s="38" t="s">
        <v>3140</v>
      </c>
      <c r="D2193" s="38" t="s">
        <v>3140</v>
      </c>
      <c r="E2193" s="54">
        <v>107301</v>
      </c>
      <c r="F2193" s="21"/>
      <c r="G2193" s="25">
        <f t="shared" si="68"/>
        <v>0</v>
      </c>
      <c r="H2193" s="26"/>
      <c r="I2193" s="26"/>
      <c r="J2193" s="26"/>
      <c r="K2193" s="26">
        <f t="shared" si="69"/>
        <v>0</v>
      </c>
    </row>
    <row r="2194" spans="1:11" ht="84" hidden="1">
      <c r="A2194" s="20">
        <v>5525</v>
      </c>
      <c r="B2194" s="83" t="s">
        <v>12</v>
      </c>
      <c r="C2194" s="38" t="s">
        <v>3141</v>
      </c>
      <c r="D2194" s="38" t="s">
        <v>3141</v>
      </c>
      <c r="E2194" s="54">
        <v>153146</v>
      </c>
      <c r="F2194" s="21"/>
      <c r="G2194" s="25">
        <f t="shared" si="68"/>
        <v>0</v>
      </c>
      <c r="H2194" s="26"/>
      <c r="I2194" s="26"/>
      <c r="J2194" s="26"/>
      <c r="K2194" s="26">
        <f t="shared" si="69"/>
        <v>0</v>
      </c>
    </row>
    <row r="2195" spans="1:11" ht="36" hidden="1">
      <c r="A2195" s="20">
        <v>5526</v>
      </c>
      <c r="B2195" s="83" t="s">
        <v>12</v>
      </c>
      <c r="C2195" s="38" t="s">
        <v>3142</v>
      </c>
      <c r="D2195" s="38" t="s">
        <v>3142</v>
      </c>
      <c r="E2195" s="54">
        <v>193181</v>
      </c>
      <c r="F2195" s="21"/>
      <c r="G2195" s="25">
        <f t="shared" si="68"/>
        <v>0</v>
      </c>
      <c r="H2195" s="26"/>
      <c r="I2195" s="26"/>
      <c r="J2195" s="26"/>
      <c r="K2195" s="26">
        <f t="shared" si="69"/>
        <v>0</v>
      </c>
    </row>
    <row r="2196" spans="1:11" ht="48" hidden="1">
      <c r="A2196" s="20">
        <v>5527</v>
      </c>
      <c r="B2196" s="83" t="s">
        <v>12</v>
      </c>
      <c r="C2196" s="38" t="s">
        <v>3143</v>
      </c>
      <c r="D2196" s="38" t="s">
        <v>3143</v>
      </c>
      <c r="E2196" s="54">
        <v>164201</v>
      </c>
      <c r="F2196" s="21"/>
      <c r="G2196" s="25">
        <f t="shared" si="68"/>
        <v>0</v>
      </c>
      <c r="H2196" s="26"/>
      <c r="I2196" s="26"/>
      <c r="J2196" s="26"/>
      <c r="K2196" s="26">
        <f t="shared" si="69"/>
        <v>0</v>
      </c>
    </row>
    <row r="2197" spans="1:11" ht="60" hidden="1">
      <c r="A2197" s="20">
        <v>5528</v>
      </c>
      <c r="B2197" s="83" t="s">
        <v>12</v>
      </c>
      <c r="C2197" s="38" t="s">
        <v>3144</v>
      </c>
      <c r="D2197" s="38" t="s">
        <v>3144</v>
      </c>
      <c r="E2197" s="54">
        <v>181136</v>
      </c>
      <c r="F2197" s="21"/>
      <c r="G2197" s="25">
        <f t="shared" si="68"/>
        <v>0</v>
      </c>
      <c r="H2197" s="26"/>
      <c r="I2197" s="26"/>
      <c r="J2197" s="26"/>
      <c r="K2197" s="26">
        <f t="shared" si="69"/>
        <v>0</v>
      </c>
    </row>
    <row r="2198" spans="1:11" ht="60" hidden="1">
      <c r="A2198" s="20">
        <v>5529</v>
      </c>
      <c r="B2198" s="83" t="s">
        <v>12</v>
      </c>
      <c r="C2198" s="38" t="s">
        <v>3145</v>
      </c>
      <c r="D2198" s="38" t="s">
        <v>3145</v>
      </c>
      <c r="E2198" s="54">
        <v>395001</v>
      </c>
      <c r="F2198" s="21"/>
      <c r="G2198" s="25">
        <f t="shared" si="68"/>
        <v>0</v>
      </c>
      <c r="H2198" s="26"/>
      <c r="I2198" s="26"/>
      <c r="J2198" s="26"/>
      <c r="K2198" s="26">
        <f t="shared" si="69"/>
        <v>0</v>
      </c>
    </row>
    <row r="2199" spans="1:11" ht="48" hidden="1">
      <c r="A2199" s="20">
        <v>5530</v>
      </c>
      <c r="B2199" s="83" t="s">
        <v>12</v>
      </c>
      <c r="C2199" s="38" t="s">
        <v>3146</v>
      </c>
      <c r="D2199" s="38" t="s">
        <v>3146</v>
      </c>
      <c r="E2199" s="54">
        <v>168900</v>
      </c>
      <c r="F2199" s="21"/>
      <c r="G2199" s="25">
        <f t="shared" si="68"/>
        <v>0</v>
      </c>
      <c r="H2199" s="26"/>
      <c r="I2199" s="26"/>
      <c r="J2199" s="26"/>
      <c r="K2199" s="26">
        <f t="shared" si="69"/>
        <v>0</v>
      </c>
    </row>
    <row r="2200" spans="1:11" ht="60" hidden="1">
      <c r="A2200" s="20">
        <v>5531</v>
      </c>
      <c r="B2200" s="83" t="s">
        <v>12</v>
      </c>
      <c r="C2200" s="38" t="s">
        <v>3147</v>
      </c>
      <c r="D2200" s="38" t="s">
        <v>3147</v>
      </c>
      <c r="E2200" s="54">
        <v>191455</v>
      </c>
      <c r="F2200" s="21"/>
      <c r="G2200" s="25">
        <f t="shared" si="68"/>
        <v>0</v>
      </c>
      <c r="H2200" s="26"/>
      <c r="I2200" s="26"/>
      <c r="J2200" s="26"/>
      <c r="K2200" s="26">
        <f t="shared" si="69"/>
        <v>0</v>
      </c>
    </row>
    <row r="2201" spans="1:11" ht="48" hidden="1">
      <c r="A2201" s="20">
        <v>5532</v>
      </c>
      <c r="B2201" s="83" t="s">
        <v>12</v>
      </c>
      <c r="C2201" s="38" t="s">
        <v>3148</v>
      </c>
      <c r="D2201" s="38" t="s">
        <v>3148</v>
      </c>
      <c r="E2201" s="54">
        <v>195942</v>
      </c>
      <c r="F2201" s="21"/>
      <c r="G2201" s="25">
        <f t="shared" si="68"/>
        <v>0</v>
      </c>
      <c r="H2201" s="26"/>
      <c r="I2201" s="26"/>
      <c r="J2201" s="26"/>
      <c r="K2201" s="26">
        <f t="shared" si="69"/>
        <v>0</v>
      </c>
    </row>
    <row r="2202" spans="1:11" ht="48" hidden="1">
      <c r="A2202" s="20">
        <v>5533</v>
      </c>
      <c r="B2202" s="83" t="s">
        <v>12</v>
      </c>
      <c r="C2202" s="38" t="s">
        <v>3149</v>
      </c>
      <c r="D2202" s="38" t="s">
        <v>3149</v>
      </c>
      <c r="E2202" s="54">
        <v>164201</v>
      </c>
      <c r="F2202" s="21"/>
      <c r="G2202" s="25">
        <f t="shared" si="68"/>
        <v>0</v>
      </c>
      <c r="H2202" s="26"/>
      <c r="I2202" s="26"/>
      <c r="J2202" s="26"/>
      <c r="K2202" s="26">
        <f t="shared" si="69"/>
        <v>0</v>
      </c>
    </row>
    <row r="2203" spans="1:11" ht="72" hidden="1">
      <c r="A2203" s="20">
        <v>5534</v>
      </c>
      <c r="B2203" s="83" t="s">
        <v>24</v>
      </c>
      <c r="C2203" s="38" t="s">
        <v>3150</v>
      </c>
      <c r="D2203" s="38" t="s">
        <v>3150</v>
      </c>
      <c r="E2203" s="54">
        <v>47014</v>
      </c>
      <c r="F2203" s="21"/>
      <c r="G2203" s="25">
        <f t="shared" si="68"/>
        <v>0</v>
      </c>
      <c r="H2203" s="26"/>
      <c r="I2203" s="26"/>
      <c r="J2203" s="26"/>
      <c r="K2203" s="26">
        <f t="shared" si="69"/>
        <v>0</v>
      </c>
    </row>
    <row r="2204" spans="1:11" ht="48" hidden="1">
      <c r="A2204" s="20">
        <v>5535</v>
      </c>
      <c r="B2204" s="83" t="s">
        <v>12</v>
      </c>
      <c r="C2204" s="38" t="s">
        <v>3151</v>
      </c>
      <c r="D2204" s="38" t="s">
        <v>3151</v>
      </c>
      <c r="E2204" s="54">
        <v>78333</v>
      </c>
      <c r="F2204" s="21"/>
      <c r="G2204" s="25">
        <f t="shared" si="68"/>
        <v>0</v>
      </c>
      <c r="H2204" s="26"/>
      <c r="I2204" s="26"/>
      <c r="J2204" s="26"/>
      <c r="K2204" s="26">
        <f t="shared" si="69"/>
        <v>0</v>
      </c>
    </row>
    <row r="2205" spans="1:11" ht="60" hidden="1">
      <c r="A2205" s="20">
        <v>5536</v>
      </c>
      <c r="B2205" s="83" t="s">
        <v>12</v>
      </c>
      <c r="C2205" s="38" t="s">
        <v>3152</v>
      </c>
      <c r="D2205" s="38" t="s">
        <v>3152</v>
      </c>
      <c r="E2205" s="54">
        <v>480313</v>
      </c>
      <c r="F2205" s="21"/>
      <c r="G2205" s="25">
        <f t="shared" si="68"/>
        <v>0</v>
      </c>
      <c r="H2205" s="26"/>
      <c r="I2205" s="26"/>
      <c r="J2205" s="26"/>
      <c r="K2205" s="26">
        <f t="shared" si="69"/>
        <v>0</v>
      </c>
    </row>
    <row r="2206" spans="1:11" ht="72" hidden="1">
      <c r="A2206" s="20">
        <v>5537</v>
      </c>
      <c r="B2206" s="83" t="s">
        <v>12</v>
      </c>
      <c r="C2206" s="38" t="s">
        <v>3153</v>
      </c>
      <c r="D2206" s="38" t="s">
        <v>3153</v>
      </c>
      <c r="E2206" s="54">
        <v>182626</v>
      </c>
      <c r="F2206" s="21"/>
      <c r="G2206" s="25">
        <f t="shared" si="68"/>
        <v>0</v>
      </c>
      <c r="H2206" s="26"/>
      <c r="I2206" s="26"/>
      <c r="J2206" s="26"/>
      <c r="K2206" s="26">
        <f t="shared" si="69"/>
        <v>0</v>
      </c>
    </row>
    <row r="2207" spans="1:11" ht="48" hidden="1">
      <c r="A2207" s="20">
        <v>5538</v>
      </c>
      <c r="B2207" s="83" t="s">
        <v>84</v>
      </c>
      <c r="C2207" s="38" t="s">
        <v>3154</v>
      </c>
      <c r="D2207" s="38" t="s">
        <v>3154</v>
      </c>
      <c r="E2207" s="54">
        <v>300486</v>
      </c>
      <c r="F2207" s="21"/>
      <c r="G2207" s="25">
        <f t="shared" si="68"/>
        <v>0</v>
      </c>
      <c r="H2207" s="26"/>
      <c r="I2207" s="26"/>
      <c r="J2207" s="26"/>
      <c r="K2207" s="26">
        <f t="shared" si="69"/>
        <v>0</v>
      </c>
    </row>
    <row r="2208" spans="1:11" ht="96" hidden="1">
      <c r="A2208" s="20">
        <v>5539</v>
      </c>
      <c r="B2208" s="83" t="s">
        <v>84</v>
      </c>
      <c r="C2208" s="38" t="s">
        <v>3155</v>
      </c>
      <c r="D2208" s="38" t="s">
        <v>3155</v>
      </c>
      <c r="E2208" s="54">
        <v>141067</v>
      </c>
      <c r="F2208" s="21"/>
      <c r="G2208" s="25">
        <f t="shared" si="68"/>
        <v>0</v>
      </c>
      <c r="H2208" s="26"/>
      <c r="I2208" s="26"/>
      <c r="J2208" s="26"/>
      <c r="K2208" s="26">
        <f t="shared" si="69"/>
        <v>0</v>
      </c>
    </row>
    <row r="2209" spans="1:11" ht="48" hidden="1">
      <c r="A2209" s="20">
        <v>5540</v>
      </c>
      <c r="B2209" s="83" t="s">
        <v>12</v>
      </c>
      <c r="C2209" s="38" t="s">
        <v>3156</v>
      </c>
      <c r="D2209" s="38" t="s">
        <v>3156</v>
      </c>
      <c r="E2209" s="54">
        <v>188261</v>
      </c>
      <c r="F2209" s="21"/>
      <c r="G2209" s="25">
        <f t="shared" si="68"/>
        <v>0</v>
      </c>
      <c r="H2209" s="26"/>
      <c r="I2209" s="26"/>
      <c r="J2209" s="26"/>
      <c r="K2209" s="26">
        <f t="shared" si="69"/>
        <v>0</v>
      </c>
    </row>
    <row r="2210" spans="1:11" ht="48" hidden="1">
      <c r="A2210" s="20">
        <v>5541</v>
      </c>
      <c r="B2210" s="83" t="s">
        <v>12</v>
      </c>
      <c r="C2210" s="38" t="s">
        <v>3157</v>
      </c>
      <c r="D2210" s="38" t="s">
        <v>3157</v>
      </c>
      <c r="E2210" s="54">
        <v>171140</v>
      </c>
      <c r="F2210" s="21"/>
      <c r="G2210" s="25">
        <f t="shared" si="68"/>
        <v>0</v>
      </c>
      <c r="H2210" s="26"/>
      <c r="I2210" s="26"/>
      <c r="J2210" s="26"/>
      <c r="K2210" s="26">
        <f t="shared" si="69"/>
        <v>0</v>
      </c>
    </row>
    <row r="2211" spans="1:11" ht="36" hidden="1">
      <c r="A2211" s="20">
        <v>5542</v>
      </c>
      <c r="B2211" s="83" t="s">
        <v>12</v>
      </c>
      <c r="C2211" s="38" t="s">
        <v>3158</v>
      </c>
      <c r="D2211" s="38" t="s">
        <v>3158</v>
      </c>
      <c r="E2211" s="54">
        <v>170624</v>
      </c>
      <c r="F2211" s="21"/>
      <c r="G2211" s="25">
        <f t="shared" si="68"/>
        <v>0</v>
      </c>
      <c r="H2211" s="26"/>
      <c r="I2211" s="26"/>
      <c r="J2211" s="26"/>
      <c r="K2211" s="26">
        <f t="shared" si="69"/>
        <v>0</v>
      </c>
    </row>
    <row r="2212" spans="1:11" ht="36" hidden="1">
      <c r="A2212" s="20">
        <v>5543</v>
      </c>
      <c r="B2212" s="83" t="s">
        <v>12</v>
      </c>
      <c r="C2212" s="38" t="s">
        <v>3159</v>
      </c>
      <c r="D2212" s="38" t="s">
        <v>3159</v>
      </c>
      <c r="E2212" s="54">
        <v>200728</v>
      </c>
      <c r="F2212" s="21"/>
      <c r="G2212" s="25">
        <f t="shared" si="68"/>
        <v>0</v>
      </c>
      <c r="H2212" s="26"/>
      <c r="I2212" s="26"/>
      <c r="J2212" s="26"/>
      <c r="K2212" s="26">
        <f t="shared" si="69"/>
        <v>0</v>
      </c>
    </row>
    <row r="2213" spans="1:11" ht="36" hidden="1">
      <c r="A2213" s="20">
        <v>5544</v>
      </c>
      <c r="B2213" s="83" t="s">
        <v>12</v>
      </c>
      <c r="C2213" s="38" t="s">
        <v>3160</v>
      </c>
      <c r="D2213" s="38" t="s">
        <v>3160</v>
      </c>
      <c r="E2213" s="54">
        <v>195102</v>
      </c>
      <c r="F2213" s="21"/>
      <c r="G2213" s="25">
        <f t="shared" si="68"/>
        <v>0</v>
      </c>
      <c r="H2213" s="26"/>
      <c r="I2213" s="26"/>
      <c r="J2213" s="26"/>
      <c r="K2213" s="26">
        <f t="shared" si="69"/>
        <v>0</v>
      </c>
    </row>
    <row r="2214" spans="1:11" ht="36" hidden="1">
      <c r="A2214" s="20">
        <v>5545</v>
      </c>
      <c r="B2214" s="83" t="s">
        <v>12</v>
      </c>
      <c r="C2214" s="38" t="s">
        <v>3161</v>
      </c>
      <c r="D2214" s="38" t="s">
        <v>3161</v>
      </c>
      <c r="E2214" s="54">
        <v>170624</v>
      </c>
      <c r="F2214" s="21"/>
      <c r="G2214" s="25">
        <f t="shared" si="68"/>
        <v>0</v>
      </c>
      <c r="H2214" s="26"/>
      <c r="I2214" s="26"/>
      <c r="J2214" s="26"/>
      <c r="K2214" s="26">
        <f t="shared" si="69"/>
        <v>0</v>
      </c>
    </row>
    <row r="2215" spans="1:11" ht="36" hidden="1">
      <c r="A2215" s="20">
        <v>5546</v>
      </c>
      <c r="B2215" s="83" t="s">
        <v>12</v>
      </c>
      <c r="C2215" s="38" t="s">
        <v>3162</v>
      </c>
      <c r="D2215" s="38" t="s">
        <v>3162</v>
      </c>
      <c r="E2215" s="54">
        <v>170624</v>
      </c>
      <c r="F2215" s="21"/>
      <c r="G2215" s="25">
        <f t="shared" si="68"/>
        <v>0</v>
      </c>
      <c r="H2215" s="26"/>
      <c r="I2215" s="26"/>
      <c r="J2215" s="26"/>
      <c r="K2215" s="26">
        <f t="shared" si="69"/>
        <v>0</v>
      </c>
    </row>
    <row r="2216" spans="1:11" ht="36" hidden="1">
      <c r="A2216" s="20">
        <v>5547</v>
      </c>
      <c r="B2216" s="83" t="s">
        <v>12</v>
      </c>
      <c r="C2216" s="38" t="s">
        <v>3163</v>
      </c>
      <c r="D2216" s="38" t="s">
        <v>3163</v>
      </c>
      <c r="E2216" s="54">
        <v>779314</v>
      </c>
      <c r="F2216" s="21"/>
      <c r="G2216" s="25">
        <f t="shared" si="68"/>
        <v>0</v>
      </c>
      <c r="H2216" s="26"/>
      <c r="I2216" s="26"/>
      <c r="J2216" s="26"/>
      <c r="K2216" s="26">
        <f t="shared" si="69"/>
        <v>0</v>
      </c>
    </row>
    <row r="2217" spans="1:11" ht="36" hidden="1">
      <c r="A2217" s="20">
        <v>5548</v>
      </c>
      <c r="B2217" s="83" t="s">
        <v>12</v>
      </c>
      <c r="C2217" s="38" t="s">
        <v>3164</v>
      </c>
      <c r="D2217" s="38" t="s">
        <v>3164</v>
      </c>
      <c r="E2217" s="54">
        <v>383868</v>
      </c>
      <c r="F2217" s="21"/>
      <c r="G2217" s="25">
        <f t="shared" si="68"/>
        <v>0</v>
      </c>
      <c r="H2217" s="26"/>
      <c r="I2217" s="26"/>
      <c r="J2217" s="26"/>
      <c r="K2217" s="26">
        <f t="shared" si="69"/>
        <v>0</v>
      </c>
    </row>
    <row r="2218" spans="1:11" ht="48" hidden="1">
      <c r="A2218" s="20">
        <v>5549</v>
      </c>
      <c r="B2218" s="83" t="s">
        <v>84</v>
      </c>
      <c r="C2218" s="38" t="s">
        <v>3165</v>
      </c>
      <c r="D2218" s="38" t="s">
        <v>3165</v>
      </c>
      <c r="E2218" s="54">
        <v>500987</v>
      </c>
      <c r="F2218" s="21"/>
      <c r="G2218" s="25">
        <f t="shared" si="68"/>
        <v>0</v>
      </c>
      <c r="H2218" s="26"/>
      <c r="I2218" s="26"/>
      <c r="J2218" s="26"/>
      <c r="K2218" s="26">
        <f t="shared" si="69"/>
        <v>0</v>
      </c>
    </row>
    <row r="2219" spans="1:11" ht="48" hidden="1">
      <c r="A2219" s="20">
        <v>5550</v>
      </c>
      <c r="B2219" s="83" t="s">
        <v>84</v>
      </c>
      <c r="C2219" s="38" t="s">
        <v>3166</v>
      </c>
      <c r="D2219" s="38" t="s">
        <v>3166</v>
      </c>
      <c r="E2219" s="54">
        <v>608098</v>
      </c>
      <c r="F2219" s="21"/>
      <c r="G2219" s="25">
        <f t="shared" si="68"/>
        <v>0</v>
      </c>
      <c r="H2219" s="26"/>
      <c r="I2219" s="26"/>
      <c r="J2219" s="26"/>
      <c r="K2219" s="26">
        <f t="shared" si="69"/>
        <v>0</v>
      </c>
    </row>
    <row r="2220" spans="1:11" hidden="1">
      <c r="A2220" s="20">
        <v>5551</v>
      </c>
      <c r="B2220" s="83" t="s">
        <v>84</v>
      </c>
      <c r="C2220" s="38" t="s">
        <v>3167</v>
      </c>
      <c r="D2220" s="38" t="s">
        <v>3167</v>
      </c>
      <c r="E2220" s="54">
        <v>368682</v>
      </c>
      <c r="F2220" s="21"/>
      <c r="G2220" s="25">
        <f t="shared" si="68"/>
        <v>0</v>
      </c>
      <c r="H2220" s="26"/>
      <c r="I2220" s="26"/>
      <c r="J2220" s="26"/>
      <c r="K2220" s="26">
        <f t="shared" si="69"/>
        <v>0</v>
      </c>
    </row>
    <row r="2221" spans="1:11" ht="24" hidden="1">
      <c r="A2221" s="20">
        <v>5552</v>
      </c>
      <c r="B2221" s="83" t="s">
        <v>12</v>
      </c>
      <c r="C2221" s="38" t="s">
        <v>3168</v>
      </c>
      <c r="D2221" s="38" t="s">
        <v>3168</v>
      </c>
      <c r="E2221" s="54">
        <v>377883</v>
      </c>
      <c r="F2221" s="21"/>
      <c r="G2221" s="25">
        <f t="shared" si="68"/>
        <v>0</v>
      </c>
      <c r="H2221" s="26"/>
      <c r="I2221" s="26"/>
      <c r="J2221" s="26"/>
      <c r="K2221" s="26">
        <f t="shared" si="69"/>
        <v>0</v>
      </c>
    </row>
    <row r="2222" spans="1:11" ht="84" hidden="1">
      <c r="A2222" s="20">
        <v>5553</v>
      </c>
      <c r="B2222" s="83" t="s">
        <v>84</v>
      </c>
      <c r="C2222" s="38" t="s">
        <v>3169</v>
      </c>
      <c r="D2222" s="38" t="s">
        <v>3169</v>
      </c>
      <c r="E2222" s="54">
        <v>1383837</v>
      </c>
      <c r="F2222" s="21"/>
      <c r="G2222" s="25">
        <f t="shared" si="68"/>
        <v>0</v>
      </c>
      <c r="H2222" s="26"/>
      <c r="I2222" s="26"/>
      <c r="J2222" s="26"/>
      <c r="K2222" s="26">
        <f t="shared" si="69"/>
        <v>0</v>
      </c>
    </row>
    <row r="2223" spans="1:11" ht="84" hidden="1">
      <c r="A2223" s="20">
        <v>5554</v>
      </c>
      <c r="B2223" s="83" t="s">
        <v>12</v>
      </c>
      <c r="C2223" s="38" t="s">
        <v>3170</v>
      </c>
      <c r="D2223" s="38" t="s">
        <v>3170</v>
      </c>
      <c r="E2223" s="54">
        <v>100999</v>
      </c>
      <c r="F2223" s="21"/>
      <c r="G2223" s="25">
        <f t="shared" si="68"/>
        <v>0</v>
      </c>
      <c r="H2223" s="26"/>
      <c r="I2223" s="26"/>
      <c r="J2223" s="26"/>
      <c r="K2223" s="26">
        <f t="shared" si="69"/>
        <v>0</v>
      </c>
    </row>
    <row r="2224" spans="1:11" ht="84" hidden="1">
      <c r="A2224" s="20">
        <v>5555</v>
      </c>
      <c r="B2224" s="83" t="s">
        <v>12</v>
      </c>
      <c r="C2224" s="38" t="s">
        <v>3171</v>
      </c>
      <c r="D2224" s="38" t="s">
        <v>3171</v>
      </c>
      <c r="E2224" s="54">
        <v>167408</v>
      </c>
      <c r="F2224" s="21"/>
      <c r="G2224" s="25">
        <f t="shared" si="68"/>
        <v>0</v>
      </c>
      <c r="H2224" s="26"/>
      <c r="I2224" s="26"/>
      <c r="J2224" s="26"/>
      <c r="K2224" s="26">
        <f t="shared" si="69"/>
        <v>0</v>
      </c>
    </row>
    <row r="2225" spans="1:11" ht="84" hidden="1">
      <c r="A2225" s="20">
        <v>5556</v>
      </c>
      <c r="B2225" s="83" t="s">
        <v>84</v>
      </c>
      <c r="C2225" s="38" t="s">
        <v>3172</v>
      </c>
      <c r="D2225" s="38" t="s">
        <v>3172</v>
      </c>
      <c r="E2225" s="54">
        <v>418959</v>
      </c>
      <c r="F2225" s="21"/>
      <c r="G2225" s="25">
        <f t="shared" si="68"/>
        <v>0</v>
      </c>
      <c r="H2225" s="26"/>
      <c r="I2225" s="26"/>
      <c r="J2225" s="26"/>
      <c r="K2225" s="26">
        <f t="shared" si="69"/>
        <v>0</v>
      </c>
    </row>
    <row r="2226" spans="1:11" ht="72" hidden="1">
      <c r="A2226" s="20">
        <v>5557</v>
      </c>
      <c r="B2226" s="83" t="s">
        <v>84</v>
      </c>
      <c r="C2226" s="38" t="s">
        <v>3173</v>
      </c>
      <c r="D2226" s="38" t="s">
        <v>3173</v>
      </c>
      <c r="E2226" s="54">
        <v>939674</v>
      </c>
      <c r="F2226" s="21"/>
      <c r="G2226" s="25">
        <f t="shared" si="68"/>
        <v>0</v>
      </c>
      <c r="H2226" s="26"/>
      <c r="I2226" s="26"/>
      <c r="J2226" s="26"/>
      <c r="K2226" s="26">
        <f t="shared" si="69"/>
        <v>0</v>
      </c>
    </row>
    <row r="2227" spans="1:11" ht="96" hidden="1">
      <c r="A2227" s="20">
        <v>5558</v>
      </c>
      <c r="B2227" s="83" t="s">
        <v>84</v>
      </c>
      <c r="C2227" s="38" t="s">
        <v>3174</v>
      </c>
      <c r="D2227" s="38" t="s">
        <v>3174</v>
      </c>
      <c r="E2227" s="54">
        <v>1416413</v>
      </c>
      <c r="F2227" s="21"/>
      <c r="G2227" s="25">
        <f t="shared" si="68"/>
        <v>0</v>
      </c>
      <c r="H2227" s="26"/>
      <c r="I2227" s="26"/>
      <c r="J2227" s="26"/>
      <c r="K2227" s="26">
        <f t="shared" si="69"/>
        <v>0</v>
      </c>
    </row>
    <row r="2228" spans="1:11" ht="72" hidden="1">
      <c r="A2228" s="20">
        <v>5559</v>
      </c>
      <c r="B2228" s="83" t="s">
        <v>84</v>
      </c>
      <c r="C2228" s="38" t="s">
        <v>3175</v>
      </c>
      <c r="D2228" s="38" t="s">
        <v>3175</v>
      </c>
      <c r="E2228" s="54">
        <v>939674</v>
      </c>
      <c r="F2228" s="21"/>
      <c r="G2228" s="25">
        <f t="shared" si="68"/>
        <v>0</v>
      </c>
      <c r="H2228" s="26"/>
      <c r="I2228" s="26"/>
      <c r="J2228" s="26"/>
      <c r="K2228" s="26">
        <f t="shared" si="69"/>
        <v>0</v>
      </c>
    </row>
    <row r="2229" spans="1:11" ht="96" hidden="1">
      <c r="A2229" s="20">
        <v>5560</v>
      </c>
      <c r="B2229" s="83" t="s">
        <v>84</v>
      </c>
      <c r="C2229" s="38" t="s">
        <v>3176</v>
      </c>
      <c r="D2229" s="38" t="s">
        <v>3176</v>
      </c>
      <c r="E2229" s="54">
        <v>545140</v>
      </c>
      <c r="F2229" s="21"/>
      <c r="G2229" s="25">
        <f t="shared" si="68"/>
        <v>0</v>
      </c>
      <c r="H2229" s="26"/>
      <c r="I2229" s="26"/>
      <c r="J2229" s="26"/>
      <c r="K2229" s="26">
        <f t="shared" si="69"/>
        <v>0</v>
      </c>
    </row>
    <row r="2230" spans="1:11" hidden="1">
      <c r="A2230" s="20">
        <v>5561</v>
      </c>
      <c r="B2230" s="83"/>
      <c r="C2230" s="38" t="s">
        <v>3177</v>
      </c>
      <c r="D2230" s="38"/>
      <c r="E2230" s="54">
        <v>0</v>
      </c>
      <c r="F2230" s="21"/>
      <c r="G2230" s="25">
        <f t="shared" si="68"/>
        <v>0</v>
      </c>
      <c r="H2230" s="26"/>
      <c r="I2230" s="26"/>
      <c r="J2230" s="26"/>
      <c r="K2230" s="26">
        <f t="shared" si="69"/>
        <v>0</v>
      </c>
    </row>
    <row r="2231" spans="1:11" ht="72" hidden="1">
      <c r="A2231" s="20">
        <v>5562</v>
      </c>
      <c r="B2231" s="83" t="s">
        <v>24</v>
      </c>
      <c r="C2231" s="38" t="s">
        <v>3178</v>
      </c>
      <c r="D2231" s="38" t="s">
        <v>3178</v>
      </c>
      <c r="E2231" s="54">
        <v>33740</v>
      </c>
      <c r="F2231" s="21"/>
      <c r="G2231" s="25">
        <f t="shared" si="68"/>
        <v>0</v>
      </c>
      <c r="H2231" s="26"/>
      <c r="I2231" s="26"/>
      <c r="J2231" s="26"/>
      <c r="K2231" s="26">
        <f t="shared" si="69"/>
        <v>0</v>
      </c>
    </row>
    <row r="2232" spans="1:11" ht="36" hidden="1">
      <c r="A2232" s="20">
        <v>5563</v>
      </c>
      <c r="B2232" s="83" t="s">
        <v>24</v>
      </c>
      <c r="C2232" s="38" t="s">
        <v>3179</v>
      </c>
      <c r="D2232" s="38" t="s">
        <v>3179</v>
      </c>
      <c r="E2232" s="54">
        <v>33740</v>
      </c>
      <c r="F2232" s="21"/>
      <c r="G2232" s="25">
        <f t="shared" si="68"/>
        <v>0</v>
      </c>
      <c r="H2232" s="26"/>
      <c r="I2232" s="26"/>
      <c r="J2232" s="26"/>
      <c r="K2232" s="26">
        <f t="shared" si="69"/>
        <v>0</v>
      </c>
    </row>
    <row r="2233" spans="1:11" ht="48" hidden="1">
      <c r="A2233" s="20">
        <v>5564</v>
      </c>
      <c r="B2233" s="83" t="s">
        <v>24</v>
      </c>
      <c r="C2233" s="38" t="s">
        <v>3180</v>
      </c>
      <c r="D2233" s="38" t="s">
        <v>3180</v>
      </c>
      <c r="E2233" s="54">
        <v>33110</v>
      </c>
      <c r="F2233" s="21"/>
      <c r="G2233" s="25">
        <f t="shared" si="68"/>
        <v>0</v>
      </c>
      <c r="H2233" s="26"/>
      <c r="I2233" s="26"/>
      <c r="J2233" s="26"/>
      <c r="K2233" s="26">
        <f t="shared" si="69"/>
        <v>0</v>
      </c>
    </row>
    <row r="2234" spans="1:11" ht="48" hidden="1">
      <c r="A2234" s="20">
        <v>5565</v>
      </c>
      <c r="B2234" s="83" t="s">
        <v>24</v>
      </c>
      <c r="C2234" s="38" t="s">
        <v>3181</v>
      </c>
      <c r="D2234" s="38" t="s">
        <v>3181</v>
      </c>
      <c r="E2234" s="54">
        <v>36417</v>
      </c>
      <c r="F2234" s="21"/>
      <c r="G2234" s="25">
        <f t="shared" si="68"/>
        <v>0</v>
      </c>
      <c r="H2234" s="26"/>
      <c r="I2234" s="26"/>
      <c r="J2234" s="26"/>
      <c r="K2234" s="26">
        <f t="shared" si="69"/>
        <v>0</v>
      </c>
    </row>
    <row r="2235" spans="1:11" ht="48" hidden="1">
      <c r="A2235" s="20">
        <v>5566</v>
      </c>
      <c r="B2235" s="83" t="s">
        <v>24</v>
      </c>
      <c r="C2235" s="38" t="s">
        <v>3182</v>
      </c>
      <c r="D2235" s="38" t="s">
        <v>3182</v>
      </c>
      <c r="E2235" s="54">
        <v>36417</v>
      </c>
      <c r="F2235" s="21"/>
      <c r="G2235" s="25">
        <f t="shared" si="68"/>
        <v>0</v>
      </c>
      <c r="H2235" s="26"/>
      <c r="I2235" s="26"/>
      <c r="J2235" s="26"/>
      <c r="K2235" s="26">
        <f t="shared" si="69"/>
        <v>0</v>
      </c>
    </row>
    <row r="2236" spans="1:11" ht="36" hidden="1">
      <c r="A2236" s="20">
        <v>5567</v>
      </c>
      <c r="B2236" s="83" t="s">
        <v>24</v>
      </c>
      <c r="C2236" s="38" t="s">
        <v>3183</v>
      </c>
      <c r="D2236" s="38" t="s">
        <v>3183</v>
      </c>
      <c r="E2236" s="54">
        <v>80232</v>
      </c>
      <c r="F2236" s="21"/>
      <c r="G2236" s="25">
        <f t="shared" si="68"/>
        <v>0</v>
      </c>
      <c r="H2236" s="26"/>
      <c r="I2236" s="26"/>
      <c r="J2236" s="26"/>
      <c r="K2236" s="26">
        <f t="shared" si="69"/>
        <v>0</v>
      </c>
    </row>
    <row r="2237" spans="1:11" ht="48" hidden="1">
      <c r="A2237" s="20">
        <v>5568</v>
      </c>
      <c r="B2237" s="83" t="s">
        <v>24</v>
      </c>
      <c r="C2237" s="38" t="s">
        <v>3184</v>
      </c>
      <c r="D2237" s="38" t="s">
        <v>3184</v>
      </c>
      <c r="E2237" s="54">
        <v>33110</v>
      </c>
      <c r="F2237" s="21"/>
      <c r="G2237" s="25">
        <f t="shared" si="68"/>
        <v>0</v>
      </c>
      <c r="H2237" s="26"/>
      <c r="I2237" s="26"/>
      <c r="J2237" s="26"/>
      <c r="K2237" s="26">
        <f t="shared" si="69"/>
        <v>0</v>
      </c>
    </row>
    <row r="2238" spans="1:11" ht="36" hidden="1">
      <c r="A2238" s="20">
        <v>5569</v>
      </c>
      <c r="B2238" s="83" t="s">
        <v>24</v>
      </c>
      <c r="C2238" s="38" t="s">
        <v>3185</v>
      </c>
      <c r="D2238" s="38" t="s">
        <v>3185</v>
      </c>
      <c r="E2238" s="54">
        <v>33110</v>
      </c>
      <c r="F2238" s="21"/>
      <c r="G2238" s="25">
        <f t="shared" si="68"/>
        <v>0</v>
      </c>
      <c r="H2238" s="26"/>
      <c r="I2238" s="26"/>
      <c r="J2238" s="26"/>
      <c r="K2238" s="26">
        <f t="shared" si="69"/>
        <v>0</v>
      </c>
    </row>
    <row r="2239" spans="1:11" ht="36" hidden="1">
      <c r="A2239" s="20">
        <v>5570</v>
      </c>
      <c r="B2239" s="83" t="s">
        <v>24</v>
      </c>
      <c r="C2239" s="38" t="s">
        <v>3186</v>
      </c>
      <c r="D2239" s="38" t="s">
        <v>3186</v>
      </c>
      <c r="E2239" s="54">
        <v>43374</v>
      </c>
      <c r="F2239" s="21"/>
      <c r="G2239" s="25">
        <f t="shared" si="68"/>
        <v>0</v>
      </c>
      <c r="H2239" s="26"/>
      <c r="I2239" s="26"/>
      <c r="J2239" s="26"/>
      <c r="K2239" s="26">
        <f t="shared" si="69"/>
        <v>0</v>
      </c>
    </row>
    <row r="2240" spans="1:11" ht="36" hidden="1">
      <c r="A2240" s="20">
        <v>5571</v>
      </c>
      <c r="B2240" s="83" t="s">
        <v>24</v>
      </c>
      <c r="C2240" s="38" t="s">
        <v>3187</v>
      </c>
      <c r="D2240" s="38" t="s">
        <v>3187</v>
      </c>
      <c r="E2240" s="54">
        <v>33110</v>
      </c>
      <c r="F2240" s="21"/>
      <c r="G2240" s="25">
        <f t="shared" si="68"/>
        <v>0</v>
      </c>
      <c r="H2240" s="26"/>
      <c r="I2240" s="26"/>
      <c r="J2240" s="26"/>
      <c r="K2240" s="26">
        <f t="shared" si="69"/>
        <v>0</v>
      </c>
    </row>
    <row r="2241" spans="1:11" ht="48" hidden="1">
      <c r="A2241" s="20">
        <v>5572</v>
      </c>
      <c r="B2241" s="83" t="s">
        <v>24</v>
      </c>
      <c r="C2241" s="38" t="s">
        <v>3188</v>
      </c>
      <c r="D2241" s="38" t="s">
        <v>3188</v>
      </c>
      <c r="E2241" s="54">
        <v>39163</v>
      </c>
      <c r="F2241" s="21"/>
      <c r="G2241" s="25">
        <f t="shared" si="68"/>
        <v>0</v>
      </c>
      <c r="H2241" s="26"/>
      <c r="I2241" s="26"/>
      <c r="J2241" s="26"/>
      <c r="K2241" s="26">
        <f t="shared" si="69"/>
        <v>0</v>
      </c>
    </row>
    <row r="2242" spans="1:11" ht="48" hidden="1">
      <c r="A2242" s="20">
        <v>5573</v>
      </c>
      <c r="B2242" s="83" t="s">
        <v>24</v>
      </c>
      <c r="C2242" s="38" t="s">
        <v>3189</v>
      </c>
      <c r="D2242" s="38" t="s">
        <v>3189</v>
      </c>
      <c r="E2242" s="54">
        <v>35600</v>
      </c>
      <c r="F2242" s="21"/>
      <c r="G2242" s="25">
        <f t="shared" si="68"/>
        <v>0</v>
      </c>
      <c r="H2242" s="26"/>
      <c r="I2242" s="26"/>
      <c r="J2242" s="26"/>
      <c r="K2242" s="26">
        <f t="shared" si="69"/>
        <v>0</v>
      </c>
    </row>
    <row r="2243" spans="1:11" ht="36" hidden="1">
      <c r="A2243" s="20">
        <v>5574</v>
      </c>
      <c r="B2243" s="83" t="s">
        <v>24</v>
      </c>
      <c r="C2243" s="38" t="s">
        <v>3190</v>
      </c>
      <c r="D2243" s="38" t="s">
        <v>3190</v>
      </c>
      <c r="E2243" s="54">
        <v>87629</v>
      </c>
      <c r="F2243" s="21"/>
      <c r="G2243" s="25">
        <f t="shared" si="68"/>
        <v>0</v>
      </c>
      <c r="H2243" s="26"/>
      <c r="I2243" s="26"/>
      <c r="J2243" s="26"/>
      <c r="K2243" s="26">
        <f t="shared" si="69"/>
        <v>0</v>
      </c>
    </row>
    <row r="2244" spans="1:11" ht="36" hidden="1">
      <c r="A2244" s="20">
        <v>5575</v>
      </c>
      <c r="B2244" s="83" t="s">
        <v>24</v>
      </c>
      <c r="C2244" s="38" t="s">
        <v>3191</v>
      </c>
      <c r="D2244" s="38" t="s">
        <v>3191</v>
      </c>
      <c r="E2244" s="54">
        <v>33110</v>
      </c>
      <c r="F2244" s="21"/>
      <c r="G2244" s="25">
        <f t="shared" si="68"/>
        <v>0</v>
      </c>
      <c r="H2244" s="26"/>
      <c r="I2244" s="26"/>
      <c r="J2244" s="26"/>
      <c r="K2244" s="26">
        <f t="shared" si="69"/>
        <v>0</v>
      </c>
    </row>
    <row r="2245" spans="1:11" ht="36" hidden="1">
      <c r="A2245" s="20">
        <v>5576</v>
      </c>
      <c r="B2245" s="83" t="s">
        <v>24</v>
      </c>
      <c r="C2245" s="38" t="s">
        <v>3192</v>
      </c>
      <c r="D2245" s="38" t="s">
        <v>3192</v>
      </c>
      <c r="E2245" s="54">
        <v>37111</v>
      </c>
      <c r="F2245" s="21"/>
      <c r="G2245" s="25">
        <f t="shared" si="68"/>
        <v>0</v>
      </c>
      <c r="H2245" s="26"/>
      <c r="I2245" s="26"/>
      <c r="J2245" s="26"/>
      <c r="K2245" s="26">
        <f t="shared" si="69"/>
        <v>0</v>
      </c>
    </row>
    <row r="2246" spans="1:11" ht="36" hidden="1">
      <c r="A2246" s="20">
        <v>5577</v>
      </c>
      <c r="B2246" s="83" t="s">
        <v>24</v>
      </c>
      <c r="C2246" s="38" t="s">
        <v>3193</v>
      </c>
      <c r="D2246" s="38" t="s">
        <v>3193</v>
      </c>
      <c r="E2246" s="54">
        <v>37111</v>
      </c>
      <c r="F2246" s="21"/>
      <c r="G2246" s="25">
        <f t="shared" si="68"/>
        <v>0</v>
      </c>
      <c r="H2246" s="26"/>
      <c r="I2246" s="26"/>
      <c r="J2246" s="26"/>
      <c r="K2246" s="26">
        <f t="shared" si="69"/>
        <v>0</v>
      </c>
    </row>
    <row r="2247" spans="1:11" ht="48" hidden="1">
      <c r="A2247" s="20">
        <v>5578</v>
      </c>
      <c r="B2247" s="83" t="s">
        <v>24</v>
      </c>
      <c r="C2247" s="38" t="s">
        <v>3194</v>
      </c>
      <c r="D2247" s="38" t="s">
        <v>3194</v>
      </c>
      <c r="E2247" s="54">
        <v>50622</v>
      </c>
      <c r="F2247" s="21"/>
      <c r="G2247" s="25">
        <f t="shared" si="68"/>
        <v>0</v>
      </c>
      <c r="H2247" s="26"/>
      <c r="I2247" s="26"/>
      <c r="J2247" s="26"/>
      <c r="K2247" s="26">
        <f t="shared" si="69"/>
        <v>0</v>
      </c>
    </row>
    <row r="2248" spans="1:11" ht="36" hidden="1">
      <c r="A2248" s="20">
        <v>5579</v>
      </c>
      <c r="B2248" s="83" t="s">
        <v>24</v>
      </c>
      <c r="C2248" s="38" t="s">
        <v>3195</v>
      </c>
      <c r="D2248" s="38" t="s">
        <v>3195</v>
      </c>
      <c r="E2248" s="54">
        <v>36417</v>
      </c>
      <c r="F2248" s="21"/>
      <c r="G2248" s="25">
        <f t="shared" si="68"/>
        <v>0</v>
      </c>
      <c r="H2248" s="26"/>
      <c r="I2248" s="26"/>
      <c r="J2248" s="26"/>
      <c r="K2248" s="26">
        <f t="shared" si="69"/>
        <v>0</v>
      </c>
    </row>
    <row r="2249" spans="1:11" ht="48" hidden="1">
      <c r="A2249" s="20">
        <v>5580</v>
      </c>
      <c r="B2249" s="83" t="s">
        <v>24</v>
      </c>
      <c r="C2249" s="38" t="s">
        <v>3196</v>
      </c>
      <c r="D2249" s="38" t="s">
        <v>3196</v>
      </c>
      <c r="E2249" s="54">
        <v>70430</v>
      </c>
      <c r="F2249" s="21"/>
      <c r="G2249" s="25">
        <f t="shared" si="68"/>
        <v>0</v>
      </c>
      <c r="H2249" s="26"/>
      <c r="I2249" s="26"/>
      <c r="J2249" s="26"/>
      <c r="K2249" s="26">
        <f t="shared" si="69"/>
        <v>0</v>
      </c>
    </row>
    <row r="2250" spans="1:11" ht="36" hidden="1">
      <c r="A2250" s="20">
        <v>5581</v>
      </c>
      <c r="B2250" s="83" t="s">
        <v>24</v>
      </c>
      <c r="C2250" s="38" t="s">
        <v>3197</v>
      </c>
      <c r="D2250" s="38" t="s">
        <v>3197</v>
      </c>
      <c r="E2250" s="54">
        <v>33110</v>
      </c>
      <c r="F2250" s="21"/>
      <c r="G2250" s="25">
        <f t="shared" si="68"/>
        <v>0</v>
      </c>
      <c r="H2250" s="26"/>
      <c r="I2250" s="26"/>
      <c r="J2250" s="26"/>
      <c r="K2250" s="26">
        <f t="shared" si="69"/>
        <v>0</v>
      </c>
    </row>
    <row r="2251" spans="1:11" ht="36" hidden="1">
      <c r="A2251" s="20">
        <v>5582</v>
      </c>
      <c r="B2251" s="83" t="s">
        <v>24</v>
      </c>
      <c r="C2251" s="38" t="s">
        <v>3198</v>
      </c>
      <c r="D2251" s="38" t="s">
        <v>3198</v>
      </c>
      <c r="E2251" s="54">
        <v>46367</v>
      </c>
      <c r="F2251" s="21"/>
      <c r="G2251" s="25">
        <f t="shared" si="68"/>
        <v>0</v>
      </c>
      <c r="H2251" s="26"/>
      <c r="I2251" s="26"/>
      <c r="J2251" s="26"/>
      <c r="K2251" s="26">
        <f t="shared" si="69"/>
        <v>0</v>
      </c>
    </row>
    <row r="2252" spans="1:11" ht="84" hidden="1">
      <c r="A2252" s="20">
        <v>5583</v>
      </c>
      <c r="B2252" s="83" t="s">
        <v>24</v>
      </c>
      <c r="C2252" s="38" t="s">
        <v>3199</v>
      </c>
      <c r="D2252" s="38" t="s">
        <v>3199</v>
      </c>
      <c r="E2252" s="54">
        <v>59051</v>
      </c>
      <c r="F2252" s="21"/>
      <c r="G2252" s="25">
        <f t="shared" si="68"/>
        <v>0</v>
      </c>
      <c r="H2252" s="26"/>
      <c r="I2252" s="26"/>
      <c r="J2252" s="26"/>
      <c r="K2252" s="26">
        <f t="shared" si="69"/>
        <v>0</v>
      </c>
    </row>
    <row r="2253" spans="1:11" ht="48" hidden="1">
      <c r="A2253" s="20">
        <v>5584</v>
      </c>
      <c r="B2253" s="83" t="s">
        <v>24</v>
      </c>
      <c r="C2253" s="38" t="s">
        <v>3200</v>
      </c>
      <c r="D2253" s="38" t="s">
        <v>3200</v>
      </c>
      <c r="E2253" s="54">
        <v>33110</v>
      </c>
      <c r="F2253" s="21"/>
      <c r="G2253" s="25">
        <f t="shared" si="68"/>
        <v>0</v>
      </c>
      <c r="H2253" s="26"/>
      <c r="I2253" s="26"/>
      <c r="J2253" s="26"/>
      <c r="K2253" s="26">
        <f t="shared" si="69"/>
        <v>0</v>
      </c>
    </row>
    <row r="2254" spans="1:11" ht="36" hidden="1">
      <c r="A2254" s="20">
        <v>5585</v>
      </c>
      <c r="B2254" s="83" t="s">
        <v>24</v>
      </c>
      <c r="C2254" s="38" t="s">
        <v>3201</v>
      </c>
      <c r="D2254" s="38" t="s">
        <v>3201</v>
      </c>
      <c r="E2254" s="54">
        <v>33110</v>
      </c>
      <c r="F2254" s="21"/>
      <c r="G2254" s="25">
        <f t="shared" si="68"/>
        <v>0</v>
      </c>
      <c r="H2254" s="26"/>
      <c r="I2254" s="26"/>
      <c r="J2254" s="26"/>
      <c r="K2254" s="26">
        <f t="shared" si="69"/>
        <v>0</v>
      </c>
    </row>
    <row r="2255" spans="1:11" ht="24" hidden="1">
      <c r="A2255" s="20">
        <v>5586</v>
      </c>
      <c r="B2255" s="83" t="s">
        <v>24</v>
      </c>
      <c r="C2255" s="38" t="s">
        <v>3202</v>
      </c>
      <c r="D2255" s="38" t="s">
        <v>3202</v>
      </c>
      <c r="E2255" s="54">
        <v>33740</v>
      </c>
      <c r="F2255" s="21"/>
      <c r="G2255" s="25">
        <f t="shared" si="68"/>
        <v>0</v>
      </c>
      <c r="H2255" s="26"/>
      <c r="I2255" s="26"/>
      <c r="J2255" s="26"/>
      <c r="K2255" s="26">
        <f t="shared" si="69"/>
        <v>0</v>
      </c>
    </row>
    <row r="2256" spans="1:11" ht="24" hidden="1">
      <c r="A2256" s="20">
        <v>5587</v>
      </c>
      <c r="B2256" s="83" t="s">
        <v>24</v>
      </c>
      <c r="C2256" s="38" t="s">
        <v>3203</v>
      </c>
      <c r="D2256" s="38" t="s">
        <v>3203</v>
      </c>
      <c r="E2256" s="54">
        <v>33110</v>
      </c>
      <c r="F2256" s="21"/>
      <c r="G2256" s="25">
        <f t="shared" ref="G2256:G2319" si="70">E2256*F2256</f>
        <v>0</v>
      </c>
      <c r="H2256" s="26"/>
      <c r="I2256" s="26"/>
      <c r="J2256" s="26"/>
      <c r="K2256" s="26">
        <f t="shared" ref="K2256:K2319" si="71">E2256*J2256</f>
        <v>0</v>
      </c>
    </row>
    <row r="2257" spans="1:11" ht="48" hidden="1">
      <c r="A2257" s="20">
        <v>5588</v>
      </c>
      <c r="B2257" s="83" t="s">
        <v>24</v>
      </c>
      <c r="C2257" s="38" t="s">
        <v>3204</v>
      </c>
      <c r="D2257" s="38" t="s">
        <v>3204</v>
      </c>
      <c r="E2257" s="54">
        <v>36417</v>
      </c>
      <c r="F2257" s="21"/>
      <c r="G2257" s="25">
        <f t="shared" si="70"/>
        <v>0</v>
      </c>
      <c r="H2257" s="26"/>
      <c r="I2257" s="26"/>
      <c r="J2257" s="26"/>
      <c r="K2257" s="26">
        <f t="shared" si="71"/>
        <v>0</v>
      </c>
    </row>
    <row r="2258" spans="1:11" ht="48" hidden="1">
      <c r="A2258" s="20">
        <v>5589</v>
      </c>
      <c r="B2258" s="83" t="s">
        <v>24</v>
      </c>
      <c r="C2258" s="38" t="s">
        <v>3205</v>
      </c>
      <c r="D2258" s="38" t="s">
        <v>3205</v>
      </c>
      <c r="E2258" s="54">
        <v>33740</v>
      </c>
      <c r="F2258" s="21"/>
      <c r="G2258" s="25">
        <f t="shared" si="70"/>
        <v>0</v>
      </c>
      <c r="H2258" s="26"/>
      <c r="I2258" s="26"/>
      <c r="J2258" s="26"/>
      <c r="K2258" s="26">
        <f t="shared" si="71"/>
        <v>0</v>
      </c>
    </row>
    <row r="2259" spans="1:11" ht="60" hidden="1">
      <c r="A2259" s="20">
        <v>5590</v>
      </c>
      <c r="B2259" s="83" t="s">
        <v>24</v>
      </c>
      <c r="C2259" s="38" t="s">
        <v>3206</v>
      </c>
      <c r="D2259" s="38" t="s">
        <v>3206</v>
      </c>
      <c r="E2259" s="54">
        <v>126672</v>
      </c>
      <c r="F2259" s="21"/>
      <c r="G2259" s="25">
        <f t="shared" si="70"/>
        <v>0</v>
      </c>
      <c r="H2259" s="26"/>
      <c r="I2259" s="26"/>
      <c r="J2259" s="26"/>
      <c r="K2259" s="26">
        <f t="shared" si="71"/>
        <v>0</v>
      </c>
    </row>
    <row r="2260" spans="1:11" ht="36" hidden="1">
      <c r="A2260" s="20">
        <v>5591</v>
      </c>
      <c r="B2260" s="83" t="s">
        <v>24</v>
      </c>
      <c r="C2260" s="38" t="s">
        <v>3207</v>
      </c>
      <c r="D2260" s="38" t="s">
        <v>3207</v>
      </c>
      <c r="E2260" s="54">
        <v>89944</v>
      </c>
      <c r="F2260" s="21"/>
      <c r="G2260" s="25">
        <f t="shared" si="70"/>
        <v>0</v>
      </c>
      <c r="H2260" s="26"/>
      <c r="I2260" s="26"/>
      <c r="J2260" s="26"/>
      <c r="K2260" s="26">
        <f t="shared" si="71"/>
        <v>0</v>
      </c>
    </row>
    <row r="2261" spans="1:11" ht="48" hidden="1">
      <c r="A2261" s="20">
        <v>5592</v>
      </c>
      <c r="B2261" s="83" t="s">
        <v>24</v>
      </c>
      <c r="C2261" s="38" t="s">
        <v>3208</v>
      </c>
      <c r="D2261" s="38" t="s">
        <v>3208</v>
      </c>
      <c r="E2261" s="54">
        <v>33110</v>
      </c>
      <c r="F2261" s="21"/>
      <c r="G2261" s="25">
        <f t="shared" si="70"/>
        <v>0</v>
      </c>
      <c r="H2261" s="26"/>
      <c r="I2261" s="26"/>
      <c r="J2261" s="26"/>
      <c r="K2261" s="26">
        <f t="shared" si="71"/>
        <v>0</v>
      </c>
    </row>
    <row r="2262" spans="1:11" ht="48" hidden="1">
      <c r="A2262" s="20">
        <v>5593</v>
      </c>
      <c r="B2262" s="83" t="s">
        <v>24</v>
      </c>
      <c r="C2262" s="38" t="s">
        <v>3209</v>
      </c>
      <c r="D2262" s="38" t="s">
        <v>3209</v>
      </c>
      <c r="E2262" s="54">
        <v>56613</v>
      </c>
      <c r="F2262" s="21"/>
      <c r="G2262" s="25">
        <f t="shared" si="70"/>
        <v>0</v>
      </c>
      <c r="H2262" s="26"/>
      <c r="I2262" s="26"/>
      <c r="J2262" s="26"/>
      <c r="K2262" s="26">
        <f t="shared" si="71"/>
        <v>0</v>
      </c>
    </row>
    <row r="2263" spans="1:11" ht="36" hidden="1">
      <c r="A2263" s="20">
        <v>5594</v>
      </c>
      <c r="B2263" s="83" t="s">
        <v>24</v>
      </c>
      <c r="C2263" s="38" t="s">
        <v>3210</v>
      </c>
      <c r="D2263" s="38" t="s">
        <v>3210</v>
      </c>
      <c r="E2263" s="54">
        <v>33110</v>
      </c>
      <c r="F2263" s="21"/>
      <c r="G2263" s="25">
        <f t="shared" si="70"/>
        <v>0</v>
      </c>
      <c r="H2263" s="26"/>
      <c r="I2263" s="26"/>
      <c r="J2263" s="26"/>
      <c r="K2263" s="26">
        <f t="shared" si="71"/>
        <v>0</v>
      </c>
    </row>
    <row r="2264" spans="1:11" ht="36" hidden="1">
      <c r="A2264" s="20">
        <v>5595</v>
      </c>
      <c r="B2264" s="83" t="s">
        <v>24</v>
      </c>
      <c r="C2264" s="38" t="s">
        <v>3211</v>
      </c>
      <c r="D2264" s="38" t="s">
        <v>3211</v>
      </c>
      <c r="E2264" s="54">
        <v>33110</v>
      </c>
      <c r="F2264" s="21"/>
      <c r="G2264" s="25">
        <f t="shared" si="70"/>
        <v>0</v>
      </c>
      <c r="H2264" s="26"/>
      <c r="I2264" s="26"/>
      <c r="J2264" s="26"/>
      <c r="K2264" s="26">
        <f t="shared" si="71"/>
        <v>0</v>
      </c>
    </row>
    <row r="2265" spans="1:11" ht="48" hidden="1">
      <c r="A2265" s="20">
        <v>5596</v>
      </c>
      <c r="B2265" s="83" t="s">
        <v>24</v>
      </c>
      <c r="C2265" s="38" t="s">
        <v>3212</v>
      </c>
      <c r="D2265" s="38" t="s">
        <v>3212</v>
      </c>
      <c r="E2265" s="54">
        <v>43496</v>
      </c>
      <c r="F2265" s="21"/>
      <c r="G2265" s="25">
        <f t="shared" si="70"/>
        <v>0</v>
      </c>
      <c r="H2265" s="26"/>
      <c r="I2265" s="26"/>
      <c r="J2265" s="26"/>
      <c r="K2265" s="26">
        <f t="shared" si="71"/>
        <v>0</v>
      </c>
    </row>
    <row r="2266" spans="1:11" ht="48" hidden="1">
      <c r="A2266" s="20">
        <v>5597</v>
      </c>
      <c r="B2266" s="83" t="s">
        <v>24</v>
      </c>
      <c r="C2266" s="38" t="s">
        <v>3213</v>
      </c>
      <c r="D2266" s="38" t="s">
        <v>3213</v>
      </c>
      <c r="E2266" s="54">
        <v>43770</v>
      </c>
      <c r="F2266" s="21"/>
      <c r="G2266" s="25">
        <f t="shared" si="70"/>
        <v>0</v>
      </c>
      <c r="H2266" s="26"/>
      <c r="I2266" s="26"/>
      <c r="J2266" s="26"/>
      <c r="K2266" s="26">
        <f t="shared" si="71"/>
        <v>0</v>
      </c>
    </row>
    <row r="2267" spans="1:11" ht="48" hidden="1">
      <c r="A2267" s="20">
        <v>5598</v>
      </c>
      <c r="B2267" s="83" t="s">
        <v>24</v>
      </c>
      <c r="C2267" s="38" t="s">
        <v>3214</v>
      </c>
      <c r="D2267" s="38" t="s">
        <v>3214</v>
      </c>
      <c r="E2267" s="54">
        <v>34331</v>
      </c>
      <c r="F2267" s="21"/>
      <c r="G2267" s="25">
        <f t="shared" si="70"/>
        <v>0</v>
      </c>
      <c r="H2267" s="26"/>
      <c r="I2267" s="26"/>
      <c r="J2267" s="26"/>
      <c r="K2267" s="26">
        <f t="shared" si="71"/>
        <v>0</v>
      </c>
    </row>
    <row r="2268" spans="1:11" ht="36" hidden="1">
      <c r="A2268" s="20">
        <v>5599</v>
      </c>
      <c r="B2268" s="83" t="s">
        <v>24</v>
      </c>
      <c r="C2268" s="38" t="s">
        <v>3215</v>
      </c>
      <c r="D2268" s="38" t="s">
        <v>3215</v>
      </c>
      <c r="E2268" s="54">
        <v>36417</v>
      </c>
      <c r="F2268" s="21"/>
      <c r="G2268" s="25">
        <f t="shared" si="70"/>
        <v>0</v>
      </c>
      <c r="H2268" s="26"/>
      <c r="I2268" s="26"/>
      <c r="J2268" s="26"/>
      <c r="K2268" s="26">
        <f t="shared" si="71"/>
        <v>0</v>
      </c>
    </row>
    <row r="2269" spans="1:11" ht="48" hidden="1">
      <c r="A2269" s="20">
        <v>5600</v>
      </c>
      <c r="B2269" s="83" t="s">
        <v>24</v>
      </c>
      <c r="C2269" s="38" t="s">
        <v>3216</v>
      </c>
      <c r="D2269" s="38" t="s">
        <v>3216</v>
      </c>
      <c r="E2269" s="54">
        <v>64849</v>
      </c>
      <c r="F2269" s="21"/>
      <c r="G2269" s="25">
        <f t="shared" si="70"/>
        <v>0</v>
      </c>
      <c r="H2269" s="26"/>
      <c r="I2269" s="26"/>
      <c r="J2269" s="26"/>
      <c r="K2269" s="26">
        <f t="shared" si="71"/>
        <v>0</v>
      </c>
    </row>
    <row r="2270" spans="1:11" ht="36" hidden="1">
      <c r="A2270" s="20">
        <v>5601</v>
      </c>
      <c r="B2270" s="83" t="s">
        <v>24</v>
      </c>
      <c r="C2270" s="38" t="s">
        <v>3217</v>
      </c>
      <c r="D2270" s="38" t="s">
        <v>3217</v>
      </c>
      <c r="E2270" s="54">
        <v>186469</v>
      </c>
      <c r="F2270" s="21"/>
      <c r="G2270" s="25">
        <f t="shared" si="70"/>
        <v>0</v>
      </c>
      <c r="H2270" s="26"/>
      <c r="I2270" s="26"/>
      <c r="J2270" s="26"/>
      <c r="K2270" s="26">
        <f t="shared" si="71"/>
        <v>0</v>
      </c>
    </row>
    <row r="2271" spans="1:11" ht="36" hidden="1">
      <c r="A2271" s="20">
        <v>5602</v>
      </c>
      <c r="B2271" s="83" t="s">
        <v>24</v>
      </c>
      <c r="C2271" s="38" t="s">
        <v>3218</v>
      </c>
      <c r="D2271" s="38" t="s">
        <v>3218</v>
      </c>
      <c r="E2271" s="54">
        <v>37065</v>
      </c>
      <c r="F2271" s="21"/>
      <c r="G2271" s="25">
        <f t="shared" si="70"/>
        <v>0</v>
      </c>
      <c r="H2271" s="26"/>
      <c r="I2271" s="26"/>
      <c r="J2271" s="26"/>
      <c r="K2271" s="26">
        <f t="shared" si="71"/>
        <v>0</v>
      </c>
    </row>
    <row r="2272" spans="1:11" ht="36" hidden="1">
      <c r="A2272" s="20">
        <v>5603</v>
      </c>
      <c r="B2272" s="83" t="s">
        <v>24</v>
      </c>
      <c r="C2272" s="38" t="s">
        <v>3219</v>
      </c>
      <c r="D2272" s="38" t="s">
        <v>3219</v>
      </c>
      <c r="E2272" s="54">
        <v>45381</v>
      </c>
      <c r="F2272" s="21"/>
      <c r="G2272" s="25">
        <f t="shared" si="70"/>
        <v>0</v>
      </c>
      <c r="H2272" s="26"/>
      <c r="I2272" s="26"/>
      <c r="J2272" s="26"/>
      <c r="K2272" s="26">
        <f t="shared" si="71"/>
        <v>0</v>
      </c>
    </row>
    <row r="2273" spans="1:11" ht="60" hidden="1">
      <c r="A2273" s="20">
        <v>5604</v>
      </c>
      <c r="B2273" s="83" t="s">
        <v>24</v>
      </c>
      <c r="C2273" s="38" t="s">
        <v>3220</v>
      </c>
      <c r="D2273" s="38" t="s">
        <v>3220</v>
      </c>
      <c r="E2273" s="54">
        <v>41444</v>
      </c>
      <c r="F2273" s="21"/>
      <c r="G2273" s="25">
        <f t="shared" si="70"/>
        <v>0</v>
      </c>
      <c r="H2273" s="26"/>
      <c r="I2273" s="26"/>
      <c r="J2273" s="26"/>
      <c r="K2273" s="26">
        <f t="shared" si="71"/>
        <v>0</v>
      </c>
    </row>
    <row r="2274" spans="1:11" ht="60" hidden="1">
      <c r="A2274" s="20">
        <v>5605</v>
      </c>
      <c r="B2274" s="83" t="s">
        <v>24</v>
      </c>
      <c r="C2274" s="38" t="s">
        <v>3221</v>
      </c>
      <c r="D2274" s="38" t="s">
        <v>3221</v>
      </c>
      <c r="E2274" s="54">
        <v>33110</v>
      </c>
      <c r="F2274" s="21"/>
      <c r="G2274" s="25">
        <f t="shared" si="70"/>
        <v>0</v>
      </c>
      <c r="H2274" s="26"/>
      <c r="I2274" s="26"/>
      <c r="J2274" s="26"/>
      <c r="K2274" s="26">
        <f t="shared" si="71"/>
        <v>0</v>
      </c>
    </row>
    <row r="2275" spans="1:11" ht="48" hidden="1">
      <c r="A2275" s="20">
        <v>5606</v>
      </c>
      <c r="B2275" s="83" t="s">
        <v>24</v>
      </c>
      <c r="C2275" s="38" t="s">
        <v>3222</v>
      </c>
      <c r="D2275" s="38" t="s">
        <v>3222</v>
      </c>
      <c r="E2275" s="54">
        <v>33740</v>
      </c>
      <c r="F2275" s="21"/>
      <c r="G2275" s="25">
        <f t="shared" si="70"/>
        <v>0</v>
      </c>
      <c r="H2275" s="26"/>
      <c r="I2275" s="26"/>
      <c r="J2275" s="26"/>
      <c r="K2275" s="26">
        <f t="shared" si="71"/>
        <v>0</v>
      </c>
    </row>
    <row r="2276" spans="1:11" ht="60" hidden="1">
      <c r="A2276" s="20">
        <v>5607</v>
      </c>
      <c r="B2276" s="83" t="s">
        <v>24</v>
      </c>
      <c r="C2276" s="38" t="s">
        <v>3223</v>
      </c>
      <c r="D2276" s="38" t="s">
        <v>3223</v>
      </c>
      <c r="E2276" s="54">
        <v>35600</v>
      </c>
      <c r="F2276" s="21"/>
      <c r="G2276" s="25">
        <f t="shared" si="70"/>
        <v>0</v>
      </c>
      <c r="H2276" s="26"/>
      <c r="I2276" s="26"/>
      <c r="J2276" s="26"/>
      <c r="K2276" s="26">
        <f t="shared" si="71"/>
        <v>0</v>
      </c>
    </row>
    <row r="2277" spans="1:11" ht="36" hidden="1">
      <c r="A2277" s="20">
        <v>5608</v>
      </c>
      <c r="B2277" s="83" t="s">
        <v>24</v>
      </c>
      <c r="C2277" s="38" t="s">
        <v>3224</v>
      </c>
      <c r="D2277" s="38" t="s">
        <v>3224</v>
      </c>
      <c r="E2277" s="54">
        <v>173763</v>
      </c>
      <c r="F2277" s="21"/>
      <c r="G2277" s="25">
        <f t="shared" si="70"/>
        <v>0</v>
      </c>
      <c r="H2277" s="26"/>
      <c r="I2277" s="26"/>
      <c r="J2277" s="26"/>
      <c r="K2277" s="26">
        <f t="shared" si="71"/>
        <v>0</v>
      </c>
    </row>
    <row r="2278" spans="1:11" ht="36" hidden="1">
      <c r="A2278" s="20">
        <v>5609</v>
      </c>
      <c r="B2278" s="83" t="s">
        <v>24</v>
      </c>
      <c r="C2278" s="38" t="s">
        <v>3225</v>
      </c>
      <c r="D2278" s="38" t="s">
        <v>3225</v>
      </c>
      <c r="E2278" s="54">
        <v>52169</v>
      </c>
      <c r="F2278" s="21"/>
      <c r="G2278" s="25">
        <f t="shared" si="70"/>
        <v>0</v>
      </c>
      <c r="H2278" s="26"/>
      <c r="I2278" s="26"/>
      <c r="J2278" s="26"/>
      <c r="K2278" s="26">
        <f t="shared" si="71"/>
        <v>0</v>
      </c>
    </row>
    <row r="2279" spans="1:11" ht="24" hidden="1">
      <c r="A2279" s="20">
        <v>5610</v>
      </c>
      <c r="B2279" s="83" t="s">
        <v>24</v>
      </c>
      <c r="C2279" s="38" t="s">
        <v>3226</v>
      </c>
      <c r="D2279" s="38" t="s">
        <v>3226</v>
      </c>
      <c r="E2279" s="54">
        <v>167952</v>
      </c>
      <c r="F2279" s="21"/>
      <c r="G2279" s="25">
        <f t="shared" si="70"/>
        <v>0</v>
      </c>
      <c r="H2279" s="26"/>
      <c r="I2279" s="26"/>
      <c r="J2279" s="26"/>
      <c r="K2279" s="26">
        <f t="shared" si="71"/>
        <v>0</v>
      </c>
    </row>
    <row r="2280" spans="1:11" ht="36" hidden="1">
      <c r="A2280" s="20">
        <v>5611</v>
      </c>
      <c r="B2280" s="83" t="s">
        <v>24</v>
      </c>
      <c r="C2280" s="38" t="s">
        <v>3227</v>
      </c>
      <c r="D2280" s="38" t="s">
        <v>3227</v>
      </c>
      <c r="E2280" s="54">
        <v>36417</v>
      </c>
      <c r="F2280" s="21"/>
      <c r="G2280" s="25">
        <f t="shared" si="70"/>
        <v>0</v>
      </c>
      <c r="H2280" s="26"/>
      <c r="I2280" s="26"/>
      <c r="J2280" s="26"/>
      <c r="K2280" s="26">
        <f t="shared" si="71"/>
        <v>0</v>
      </c>
    </row>
    <row r="2281" spans="1:11" ht="24" hidden="1">
      <c r="A2281" s="20">
        <v>5612</v>
      </c>
      <c r="B2281" s="83" t="s">
        <v>24</v>
      </c>
      <c r="C2281" s="38" t="s">
        <v>3228</v>
      </c>
      <c r="D2281" s="38" t="s">
        <v>3228</v>
      </c>
      <c r="E2281" s="54">
        <v>33110</v>
      </c>
      <c r="F2281" s="21"/>
      <c r="G2281" s="25">
        <f t="shared" si="70"/>
        <v>0</v>
      </c>
      <c r="H2281" s="26"/>
      <c r="I2281" s="26"/>
      <c r="J2281" s="26"/>
      <c r="K2281" s="26">
        <f t="shared" si="71"/>
        <v>0</v>
      </c>
    </row>
    <row r="2282" spans="1:11" ht="36" hidden="1">
      <c r="A2282" s="20">
        <v>5613</v>
      </c>
      <c r="B2282" s="83" t="s">
        <v>24</v>
      </c>
      <c r="C2282" s="38" t="s">
        <v>3229</v>
      </c>
      <c r="D2282" s="38" t="s">
        <v>3229</v>
      </c>
      <c r="E2282" s="54">
        <v>33110</v>
      </c>
      <c r="F2282" s="21"/>
      <c r="G2282" s="25">
        <f t="shared" si="70"/>
        <v>0</v>
      </c>
      <c r="H2282" s="26"/>
      <c r="I2282" s="26"/>
      <c r="J2282" s="26"/>
      <c r="K2282" s="26">
        <f t="shared" si="71"/>
        <v>0</v>
      </c>
    </row>
    <row r="2283" spans="1:11" ht="60" hidden="1">
      <c r="A2283" s="20">
        <v>5614</v>
      </c>
      <c r="B2283" s="83" t="s">
        <v>24</v>
      </c>
      <c r="C2283" s="38" t="s">
        <v>3230</v>
      </c>
      <c r="D2283" s="38" t="s">
        <v>3230</v>
      </c>
      <c r="E2283" s="54">
        <v>33740</v>
      </c>
      <c r="F2283" s="21"/>
      <c r="G2283" s="25">
        <f t="shared" si="70"/>
        <v>0</v>
      </c>
      <c r="H2283" s="26"/>
      <c r="I2283" s="26"/>
      <c r="J2283" s="26"/>
      <c r="K2283" s="26">
        <f t="shared" si="71"/>
        <v>0</v>
      </c>
    </row>
    <row r="2284" spans="1:11" ht="36" hidden="1">
      <c r="A2284" s="20">
        <v>5615</v>
      </c>
      <c r="B2284" s="83" t="s">
        <v>24</v>
      </c>
      <c r="C2284" s="38" t="s">
        <v>3231</v>
      </c>
      <c r="D2284" s="38" t="s">
        <v>3231</v>
      </c>
      <c r="E2284" s="54">
        <v>37111</v>
      </c>
      <c r="F2284" s="21"/>
      <c r="G2284" s="25">
        <f t="shared" si="70"/>
        <v>0</v>
      </c>
      <c r="H2284" s="26"/>
      <c r="I2284" s="26"/>
      <c r="J2284" s="26"/>
      <c r="K2284" s="26">
        <f t="shared" si="71"/>
        <v>0</v>
      </c>
    </row>
    <row r="2285" spans="1:11" ht="36" hidden="1">
      <c r="A2285" s="20">
        <v>5616</v>
      </c>
      <c r="B2285" s="83" t="s">
        <v>24</v>
      </c>
      <c r="C2285" s="38" t="s">
        <v>3232</v>
      </c>
      <c r="D2285" s="38" t="s">
        <v>3232</v>
      </c>
      <c r="E2285" s="54">
        <v>50802</v>
      </c>
      <c r="F2285" s="21"/>
      <c r="G2285" s="25">
        <f t="shared" si="70"/>
        <v>0</v>
      </c>
      <c r="H2285" s="26"/>
      <c r="I2285" s="26"/>
      <c r="J2285" s="26"/>
      <c r="K2285" s="26">
        <f t="shared" si="71"/>
        <v>0</v>
      </c>
    </row>
    <row r="2286" spans="1:11" ht="48" hidden="1">
      <c r="A2286" s="20">
        <v>5617</v>
      </c>
      <c r="B2286" s="83" t="s">
        <v>24</v>
      </c>
      <c r="C2286" s="38" t="s">
        <v>3233</v>
      </c>
      <c r="D2286" s="38" t="s">
        <v>3233</v>
      </c>
      <c r="E2286" s="54">
        <v>33110</v>
      </c>
      <c r="F2286" s="21"/>
      <c r="G2286" s="25">
        <f t="shared" si="70"/>
        <v>0</v>
      </c>
      <c r="H2286" s="26"/>
      <c r="I2286" s="26"/>
      <c r="J2286" s="26"/>
      <c r="K2286" s="26">
        <f t="shared" si="71"/>
        <v>0</v>
      </c>
    </row>
    <row r="2287" spans="1:11" ht="36" hidden="1">
      <c r="A2287" s="20">
        <v>5618</v>
      </c>
      <c r="B2287" s="83" t="s">
        <v>24</v>
      </c>
      <c r="C2287" s="38" t="s">
        <v>3234</v>
      </c>
      <c r="D2287" s="38" t="s">
        <v>3234</v>
      </c>
      <c r="E2287" s="54">
        <v>43588</v>
      </c>
      <c r="F2287" s="21"/>
      <c r="G2287" s="25">
        <f t="shared" si="70"/>
        <v>0</v>
      </c>
      <c r="H2287" s="26"/>
      <c r="I2287" s="26"/>
      <c r="J2287" s="26"/>
      <c r="K2287" s="26">
        <f t="shared" si="71"/>
        <v>0</v>
      </c>
    </row>
    <row r="2288" spans="1:11" ht="36" hidden="1">
      <c r="A2288" s="20">
        <v>5619</v>
      </c>
      <c r="B2288" s="83" t="s">
        <v>24</v>
      </c>
      <c r="C2288" s="38" t="s">
        <v>3235</v>
      </c>
      <c r="D2288" s="38" t="s">
        <v>3235</v>
      </c>
      <c r="E2288" s="54">
        <v>39526</v>
      </c>
      <c r="F2288" s="21"/>
      <c r="G2288" s="25">
        <f t="shared" si="70"/>
        <v>0</v>
      </c>
      <c r="H2288" s="26"/>
      <c r="I2288" s="26"/>
      <c r="J2288" s="26"/>
      <c r="K2288" s="26">
        <f t="shared" si="71"/>
        <v>0</v>
      </c>
    </row>
    <row r="2289" spans="1:11" ht="48" hidden="1">
      <c r="A2289" s="20">
        <v>5620</v>
      </c>
      <c r="B2289" s="83" t="s">
        <v>24</v>
      </c>
      <c r="C2289" s="38" t="s">
        <v>3236</v>
      </c>
      <c r="D2289" s="38" t="s">
        <v>3236</v>
      </c>
      <c r="E2289" s="54">
        <v>34646</v>
      </c>
      <c r="F2289" s="21"/>
      <c r="G2289" s="25">
        <f t="shared" si="70"/>
        <v>0</v>
      </c>
      <c r="H2289" s="26"/>
      <c r="I2289" s="26"/>
      <c r="J2289" s="26"/>
      <c r="K2289" s="26">
        <f t="shared" si="71"/>
        <v>0</v>
      </c>
    </row>
    <row r="2290" spans="1:11" ht="96" hidden="1">
      <c r="A2290" s="20">
        <v>5621</v>
      </c>
      <c r="B2290" s="83" t="s">
        <v>24</v>
      </c>
      <c r="C2290" s="38" t="s">
        <v>3237</v>
      </c>
      <c r="D2290" s="38" t="s">
        <v>3237</v>
      </c>
      <c r="E2290" s="54">
        <v>34935</v>
      </c>
      <c r="F2290" s="21"/>
      <c r="G2290" s="25">
        <f t="shared" si="70"/>
        <v>0</v>
      </c>
      <c r="H2290" s="26"/>
      <c r="I2290" s="26"/>
      <c r="J2290" s="26"/>
      <c r="K2290" s="26">
        <f t="shared" si="71"/>
        <v>0</v>
      </c>
    </row>
    <row r="2291" spans="1:11" ht="60" hidden="1">
      <c r="A2291" s="20">
        <v>5622</v>
      </c>
      <c r="B2291" s="83" t="s">
        <v>24</v>
      </c>
      <c r="C2291" s="38" t="s">
        <v>3238</v>
      </c>
      <c r="D2291" s="38" t="s">
        <v>3238</v>
      </c>
      <c r="E2291" s="54">
        <v>33110</v>
      </c>
      <c r="F2291" s="21"/>
      <c r="G2291" s="25">
        <f t="shared" si="70"/>
        <v>0</v>
      </c>
      <c r="H2291" s="26"/>
      <c r="I2291" s="26"/>
      <c r="J2291" s="26"/>
      <c r="K2291" s="26">
        <f t="shared" si="71"/>
        <v>0</v>
      </c>
    </row>
    <row r="2292" spans="1:11" ht="48" hidden="1">
      <c r="A2292" s="20">
        <v>5623</v>
      </c>
      <c r="B2292" s="83" t="s">
        <v>24</v>
      </c>
      <c r="C2292" s="38" t="s">
        <v>3239</v>
      </c>
      <c r="D2292" s="38" t="s">
        <v>3239</v>
      </c>
      <c r="E2292" s="54">
        <v>84944</v>
      </c>
      <c r="F2292" s="21"/>
      <c r="G2292" s="25">
        <f t="shared" si="70"/>
        <v>0</v>
      </c>
      <c r="H2292" s="26"/>
      <c r="I2292" s="26"/>
      <c r="J2292" s="26"/>
      <c r="K2292" s="26">
        <f t="shared" si="71"/>
        <v>0</v>
      </c>
    </row>
    <row r="2293" spans="1:11" ht="36" hidden="1">
      <c r="A2293" s="20">
        <v>5624</v>
      </c>
      <c r="B2293" s="83" t="s">
        <v>24</v>
      </c>
      <c r="C2293" s="38" t="s">
        <v>3240</v>
      </c>
      <c r="D2293" s="38" t="s">
        <v>3240</v>
      </c>
      <c r="E2293" s="54">
        <v>27535</v>
      </c>
      <c r="F2293" s="21"/>
      <c r="G2293" s="25">
        <f t="shared" si="70"/>
        <v>0</v>
      </c>
      <c r="H2293" s="26"/>
      <c r="I2293" s="26"/>
      <c r="J2293" s="26"/>
      <c r="K2293" s="26">
        <f t="shared" si="71"/>
        <v>0</v>
      </c>
    </row>
    <row r="2294" spans="1:11" ht="36" hidden="1">
      <c r="A2294" s="20">
        <v>5625</v>
      </c>
      <c r="B2294" s="83" t="s">
        <v>24</v>
      </c>
      <c r="C2294" s="38" t="s">
        <v>3241</v>
      </c>
      <c r="D2294" s="38" t="s">
        <v>3241</v>
      </c>
      <c r="E2294" s="54">
        <v>134354</v>
      </c>
      <c r="F2294" s="21"/>
      <c r="G2294" s="25">
        <f t="shared" si="70"/>
        <v>0</v>
      </c>
      <c r="H2294" s="26"/>
      <c r="I2294" s="26"/>
      <c r="J2294" s="26"/>
      <c r="K2294" s="26">
        <f t="shared" si="71"/>
        <v>0</v>
      </c>
    </row>
    <row r="2295" spans="1:11" ht="24" hidden="1">
      <c r="A2295" s="20">
        <v>5626</v>
      </c>
      <c r="B2295" s="83" t="s">
        <v>24</v>
      </c>
      <c r="C2295" s="38" t="s">
        <v>3242</v>
      </c>
      <c r="D2295" s="38" t="s">
        <v>3242</v>
      </c>
      <c r="E2295" s="54">
        <v>500987</v>
      </c>
      <c r="F2295" s="21"/>
      <c r="G2295" s="25">
        <f t="shared" si="70"/>
        <v>0</v>
      </c>
      <c r="H2295" s="26"/>
      <c r="I2295" s="26"/>
      <c r="J2295" s="26"/>
      <c r="K2295" s="26">
        <f t="shared" si="71"/>
        <v>0</v>
      </c>
    </row>
    <row r="2296" spans="1:11" ht="36" hidden="1">
      <c r="A2296" s="20">
        <v>5627</v>
      </c>
      <c r="B2296" s="83" t="s">
        <v>24</v>
      </c>
      <c r="C2296" s="38" t="s">
        <v>3243</v>
      </c>
      <c r="D2296" s="38" t="s">
        <v>3243</v>
      </c>
      <c r="E2296" s="54">
        <v>476940</v>
      </c>
      <c r="F2296" s="21"/>
      <c r="G2296" s="25">
        <f t="shared" si="70"/>
        <v>0</v>
      </c>
      <c r="H2296" s="26"/>
      <c r="I2296" s="26"/>
      <c r="J2296" s="26"/>
      <c r="K2296" s="26">
        <f t="shared" si="71"/>
        <v>0</v>
      </c>
    </row>
    <row r="2297" spans="1:11" ht="24" hidden="1">
      <c r="A2297" s="20">
        <v>5628</v>
      </c>
      <c r="B2297" s="83" t="s">
        <v>24</v>
      </c>
      <c r="C2297" s="38" t="s">
        <v>3244</v>
      </c>
      <c r="D2297" s="38" t="s">
        <v>3244</v>
      </c>
      <c r="E2297" s="54">
        <v>851222</v>
      </c>
      <c r="F2297" s="21"/>
      <c r="G2297" s="25">
        <f t="shared" si="70"/>
        <v>0</v>
      </c>
      <c r="H2297" s="26"/>
      <c r="I2297" s="26"/>
      <c r="J2297" s="26"/>
      <c r="K2297" s="26">
        <f t="shared" si="71"/>
        <v>0</v>
      </c>
    </row>
    <row r="2298" spans="1:11" ht="48" hidden="1">
      <c r="A2298" s="20">
        <v>5629</v>
      </c>
      <c r="B2298" s="83" t="s">
        <v>24</v>
      </c>
      <c r="C2298" s="38" t="s">
        <v>3245</v>
      </c>
      <c r="D2298" s="38" t="s">
        <v>3245</v>
      </c>
      <c r="E2298" s="54">
        <v>734358</v>
      </c>
      <c r="F2298" s="21"/>
      <c r="G2298" s="25">
        <f t="shared" si="70"/>
        <v>0</v>
      </c>
      <c r="H2298" s="26"/>
      <c r="I2298" s="26"/>
      <c r="J2298" s="26"/>
      <c r="K2298" s="26">
        <f t="shared" si="71"/>
        <v>0</v>
      </c>
    </row>
    <row r="2299" spans="1:11" ht="24" hidden="1">
      <c r="A2299" s="20">
        <v>5630</v>
      </c>
      <c r="B2299" s="83" t="s">
        <v>24</v>
      </c>
      <c r="C2299" s="38" t="s">
        <v>3246</v>
      </c>
      <c r="D2299" s="38" t="s">
        <v>3246</v>
      </c>
      <c r="E2299" s="54">
        <v>538883</v>
      </c>
      <c r="F2299" s="21"/>
      <c r="G2299" s="25">
        <f t="shared" si="70"/>
        <v>0</v>
      </c>
      <c r="H2299" s="26"/>
      <c r="I2299" s="26"/>
      <c r="J2299" s="26"/>
      <c r="K2299" s="26">
        <f t="shared" si="71"/>
        <v>0</v>
      </c>
    </row>
    <row r="2300" spans="1:11" ht="24" hidden="1">
      <c r="A2300" s="20">
        <v>5631</v>
      </c>
      <c r="B2300" s="83" t="s">
        <v>24</v>
      </c>
      <c r="C2300" s="38" t="s">
        <v>3247</v>
      </c>
      <c r="D2300" s="38" t="s">
        <v>3247</v>
      </c>
      <c r="E2300" s="54">
        <v>220425</v>
      </c>
      <c r="F2300" s="21"/>
      <c r="G2300" s="25">
        <f t="shared" si="70"/>
        <v>0</v>
      </c>
      <c r="H2300" s="26"/>
      <c r="I2300" s="26"/>
      <c r="J2300" s="26"/>
      <c r="K2300" s="26">
        <f t="shared" si="71"/>
        <v>0</v>
      </c>
    </row>
    <row r="2301" spans="1:11" ht="24" hidden="1">
      <c r="A2301" s="20">
        <v>5632</v>
      </c>
      <c r="B2301" s="83" t="s">
        <v>24</v>
      </c>
      <c r="C2301" s="38" t="s">
        <v>3248</v>
      </c>
      <c r="D2301" s="38" t="s">
        <v>3248</v>
      </c>
      <c r="E2301" s="54">
        <v>1920818</v>
      </c>
      <c r="F2301" s="21"/>
      <c r="G2301" s="25">
        <f t="shared" si="70"/>
        <v>0</v>
      </c>
      <c r="H2301" s="26"/>
      <c r="I2301" s="26"/>
      <c r="J2301" s="26"/>
      <c r="K2301" s="26">
        <f t="shared" si="71"/>
        <v>0</v>
      </c>
    </row>
    <row r="2302" spans="1:11" ht="36" hidden="1">
      <c r="A2302" s="20">
        <v>5633</v>
      </c>
      <c r="B2302" s="83" t="s">
        <v>24</v>
      </c>
      <c r="C2302" s="38" t="s">
        <v>3249</v>
      </c>
      <c r="D2302" s="38" t="s">
        <v>3249</v>
      </c>
      <c r="E2302" s="54">
        <v>423409</v>
      </c>
      <c r="F2302" s="21"/>
      <c r="G2302" s="25">
        <f t="shared" si="70"/>
        <v>0</v>
      </c>
      <c r="H2302" s="26"/>
      <c r="I2302" s="26"/>
      <c r="J2302" s="26"/>
      <c r="K2302" s="26">
        <f t="shared" si="71"/>
        <v>0</v>
      </c>
    </row>
    <row r="2303" spans="1:11" hidden="1">
      <c r="A2303" s="20">
        <v>5634</v>
      </c>
      <c r="B2303" s="83"/>
      <c r="C2303" s="38" t="s">
        <v>3250</v>
      </c>
      <c r="D2303" s="38"/>
      <c r="E2303" s="54"/>
      <c r="F2303" s="21"/>
      <c r="G2303" s="25">
        <f t="shared" si="70"/>
        <v>0</v>
      </c>
      <c r="H2303" s="26"/>
      <c r="I2303" s="26"/>
      <c r="J2303" s="26"/>
      <c r="K2303" s="26">
        <f t="shared" si="71"/>
        <v>0</v>
      </c>
    </row>
    <row r="2304" spans="1:11" ht="60" hidden="1">
      <c r="A2304" s="20">
        <v>5635</v>
      </c>
      <c r="B2304" s="83" t="s">
        <v>24</v>
      </c>
      <c r="C2304" s="38" t="s">
        <v>3251</v>
      </c>
      <c r="D2304" s="38" t="s">
        <v>3251</v>
      </c>
      <c r="E2304" s="54">
        <v>86382</v>
      </c>
      <c r="F2304" s="21"/>
      <c r="G2304" s="25">
        <f t="shared" si="70"/>
        <v>0</v>
      </c>
      <c r="H2304" s="26"/>
      <c r="I2304" s="26"/>
      <c r="J2304" s="26"/>
      <c r="K2304" s="26">
        <f t="shared" si="71"/>
        <v>0</v>
      </c>
    </row>
    <row r="2305" spans="1:11" ht="60" hidden="1">
      <c r="A2305" s="20">
        <v>5636</v>
      </c>
      <c r="B2305" s="83" t="s">
        <v>24</v>
      </c>
      <c r="C2305" s="38" t="s">
        <v>3252</v>
      </c>
      <c r="D2305" s="38" t="s">
        <v>3253</v>
      </c>
      <c r="E2305" s="54">
        <v>80879</v>
      </c>
      <c r="F2305" s="21"/>
      <c r="G2305" s="25">
        <f t="shared" si="70"/>
        <v>0</v>
      </c>
      <c r="H2305" s="26"/>
      <c r="I2305" s="26"/>
      <c r="J2305" s="26"/>
      <c r="K2305" s="26">
        <f t="shared" si="71"/>
        <v>0</v>
      </c>
    </row>
    <row r="2306" spans="1:11" ht="60" hidden="1">
      <c r="A2306" s="20">
        <v>5637</v>
      </c>
      <c r="B2306" s="83" t="s">
        <v>24</v>
      </c>
      <c r="C2306" s="38" t="s">
        <v>3254</v>
      </c>
      <c r="D2306" s="38" t="s">
        <v>3254</v>
      </c>
      <c r="E2306" s="54">
        <v>64009</v>
      </c>
      <c r="F2306" s="21"/>
      <c r="G2306" s="25">
        <f t="shared" si="70"/>
        <v>0</v>
      </c>
      <c r="H2306" s="26"/>
      <c r="I2306" s="26"/>
      <c r="J2306" s="26"/>
      <c r="K2306" s="26">
        <f t="shared" si="71"/>
        <v>0</v>
      </c>
    </row>
    <row r="2307" spans="1:11" ht="48" hidden="1">
      <c r="A2307" s="20">
        <v>5638</v>
      </c>
      <c r="B2307" s="83" t="s">
        <v>24</v>
      </c>
      <c r="C2307" s="38" t="s">
        <v>3255</v>
      </c>
      <c r="D2307" s="38" t="s">
        <v>3255</v>
      </c>
      <c r="E2307" s="54">
        <v>121075</v>
      </c>
      <c r="F2307" s="21"/>
      <c r="G2307" s="25">
        <f t="shared" si="70"/>
        <v>0</v>
      </c>
      <c r="H2307" s="26"/>
      <c r="I2307" s="26"/>
      <c r="J2307" s="26"/>
      <c r="K2307" s="26">
        <f t="shared" si="71"/>
        <v>0</v>
      </c>
    </row>
    <row r="2308" spans="1:11" ht="60" hidden="1">
      <c r="A2308" s="20">
        <v>5639</v>
      </c>
      <c r="B2308" s="83" t="s">
        <v>24</v>
      </c>
      <c r="C2308" s="38" t="s">
        <v>3256</v>
      </c>
      <c r="D2308" s="38" t="s">
        <v>3256</v>
      </c>
      <c r="E2308" s="54">
        <v>160593</v>
      </c>
      <c r="F2308" s="21"/>
      <c r="G2308" s="25">
        <f t="shared" si="70"/>
        <v>0</v>
      </c>
      <c r="H2308" s="26"/>
      <c r="I2308" s="26"/>
      <c r="J2308" s="26"/>
      <c r="K2308" s="26">
        <f t="shared" si="71"/>
        <v>0</v>
      </c>
    </row>
    <row r="2309" spans="1:11" ht="60" hidden="1">
      <c r="A2309" s="20">
        <v>5640</v>
      </c>
      <c r="B2309" s="83" t="s">
        <v>24</v>
      </c>
      <c r="C2309" s="38" t="s">
        <v>3257</v>
      </c>
      <c r="D2309" s="38" t="s">
        <v>3257</v>
      </c>
      <c r="E2309" s="54">
        <v>58190</v>
      </c>
      <c r="F2309" s="21"/>
      <c r="G2309" s="25">
        <f t="shared" si="70"/>
        <v>0</v>
      </c>
      <c r="H2309" s="26"/>
      <c r="I2309" s="26"/>
      <c r="J2309" s="26"/>
      <c r="K2309" s="26">
        <f t="shared" si="71"/>
        <v>0</v>
      </c>
    </row>
    <row r="2310" spans="1:11" ht="60" hidden="1">
      <c r="A2310" s="20">
        <v>5641</v>
      </c>
      <c r="B2310" s="83" t="s">
        <v>24</v>
      </c>
      <c r="C2310" s="38" t="s">
        <v>3258</v>
      </c>
      <c r="D2310" s="38" t="s">
        <v>3258</v>
      </c>
      <c r="E2310" s="54">
        <v>58190</v>
      </c>
      <c r="F2310" s="21"/>
      <c r="G2310" s="25">
        <f t="shared" si="70"/>
        <v>0</v>
      </c>
      <c r="H2310" s="26"/>
      <c r="I2310" s="26"/>
      <c r="J2310" s="26"/>
      <c r="K2310" s="26">
        <f t="shared" si="71"/>
        <v>0</v>
      </c>
    </row>
    <row r="2311" spans="1:11" ht="60" hidden="1">
      <c r="A2311" s="20">
        <v>5642</v>
      </c>
      <c r="B2311" s="83" t="s">
        <v>24</v>
      </c>
      <c r="C2311" s="38" t="s">
        <v>3259</v>
      </c>
      <c r="D2311" s="38" t="s">
        <v>3259</v>
      </c>
      <c r="E2311" s="54">
        <v>54865</v>
      </c>
      <c r="F2311" s="21"/>
      <c r="G2311" s="25">
        <f t="shared" si="70"/>
        <v>0</v>
      </c>
      <c r="H2311" s="26"/>
      <c r="I2311" s="26"/>
      <c r="J2311" s="26"/>
      <c r="K2311" s="26">
        <f t="shared" si="71"/>
        <v>0</v>
      </c>
    </row>
    <row r="2312" spans="1:11" ht="36" hidden="1">
      <c r="A2312" s="20">
        <v>5643</v>
      </c>
      <c r="B2312" s="83" t="s">
        <v>24</v>
      </c>
      <c r="C2312" s="38" t="s">
        <v>3260</v>
      </c>
      <c r="D2312" s="38" t="s">
        <v>3260</v>
      </c>
      <c r="E2312" s="54">
        <v>62886</v>
      </c>
      <c r="F2312" s="21"/>
      <c r="G2312" s="25">
        <f t="shared" si="70"/>
        <v>0</v>
      </c>
      <c r="H2312" s="26"/>
      <c r="I2312" s="26"/>
      <c r="J2312" s="26"/>
      <c r="K2312" s="26">
        <f t="shared" si="71"/>
        <v>0</v>
      </c>
    </row>
    <row r="2313" spans="1:11" ht="48" hidden="1">
      <c r="A2313" s="20">
        <v>5644</v>
      </c>
      <c r="B2313" s="83" t="s">
        <v>24</v>
      </c>
      <c r="C2313" s="38" t="s">
        <v>3261</v>
      </c>
      <c r="D2313" s="38" t="s">
        <v>3261</v>
      </c>
      <c r="E2313" s="54">
        <v>86950</v>
      </c>
      <c r="F2313" s="21"/>
      <c r="G2313" s="25">
        <f t="shared" si="70"/>
        <v>0</v>
      </c>
      <c r="H2313" s="26"/>
      <c r="I2313" s="26"/>
      <c r="J2313" s="26"/>
      <c r="K2313" s="26">
        <f t="shared" si="71"/>
        <v>0</v>
      </c>
    </row>
    <row r="2314" spans="1:11" ht="60" hidden="1">
      <c r="A2314" s="20">
        <v>5645</v>
      </c>
      <c r="B2314" s="83" t="s">
        <v>24</v>
      </c>
      <c r="C2314" s="38" t="s">
        <v>3262</v>
      </c>
      <c r="D2314" s="38" t="s">
        <v>3262</v>
      </c>
      <c r="E2314" s="54">
        <v>216396</v>
      </c>
      <c r="F2314" s="21"/>
      <c r="G2314" s="25">
        <f t="shared" si="70"/>
        <v>0</v>
      </c>
      <c r="H2314" s="26"/>
      <c r="I2314" s="26"/>
      <c r="J2314" s="26"/>
      <c r="K2314" s="26">
        <f t="shared" si="71"/>
        <v>0</v>
      </c>
    </row>
    <row r="2315" spans="1:11" ht="48" hidden="1">
      <c r="A2315" s="20">
        <v>5646</v>
      </c>
      <c r="B2315" s="83" t="s">
        <v>24</v>
      </c>
      <c r="C2315" s="38" t="s">
        <v>3263</v>
      </c>
      <c r="D2315" s="38" t="s">
        <v>3263</v>
      </c>
      <c r="E2315" s="54">
        <v>95645</v>
      </c>
      <c r="F2315" s="21"/>
      <c r="G2315" s="25">
        <f t="shared" si="70"/>
        <v>0</v>
      </c>
      <c r="H2315" s="26"/>
      <c r="I2315" s="26"/>
      <c r="J2315" s="26"/>
      <c r="K2315" s="26">
        <f t="shared" si="71"/>
        <v>0</v>
      </c>
    </row>
    <row r="2316" spans="1:11" ht="60" hidden="1">
      <c r="A2316" s="20">
        <v>5647</v>
      </c>
      <c r="B2316" s="83" t="s">
        <v>24</v>
      </c>
      <c r="C2316" s="38" t="s">
        <v>3264</v>
      </c>
      <c r="D2316" s="38" t="s">
        <v>3264</v>
      </c>
      <c r="E2316" s="54">
        <v>58190</v>
      </c>
      <c r="F2316" s="21"/>
      <c r="G2316" s="25">
        <f t="shared" si="70"/>
        <v>0</v>
      </c>
      <c r="H2316" s="26"/>
      <c r="I2316" s="26"/>
      <c r="J2316" s="26"/>
      <c r="K2316" s="26">
        <f t="shared" si="71"/>
        <v>0</v>
      </c>
    </row>
    <row r="2317" spans="1:11" ht="48" hidden="1">
      <c r="A2317" s="20">
        <v>5648</v>
      </c>
      <c r="B2317" s="83" t="s">
        <v>24</v>
      </c>
      <c r="C2317" s="38" t="s">
        <v>3265</v>
      </c>
      <c r="D2317" s="38" t="s">
        <v>3265</v>
      </c>
      <c r="E2317" s="54">
        <v>60924</v>
      </c>
      <c r="F2317" s="21"/>
      <c r="G2317" s="25">
        <f t="shared" si="70"/>
        <v>0</v>
      </c>
      <c r="H2317" s="26"/>
      <c r="I2317" s="26"/>
      <c r="J2317" s="26"/>
      <c r="K2317" s="26">
        <f t="shared" si="71"/>
        <v>0</v>
      </c>
    </row>
    <row r="2318" spans="1:11" ht="60" hidden="1">
      <c r="A2318" s="20">
        <v>5649</v>
      </c>
      <c r="B2318" s="83" t="s">
        <v>24</v>
      </c>
      <c r="C2318" s="38" t="s">
        <v>3266</v>
      </c>
      <c r="D2318" s="38" t="s">
        <v>3266</v>
      </c>
      <c r="E2318" s="54">
        <v>117354</v>
      </c>
      <c r="F2318" s="21"/>
      <c r="G2318" s="25">
        <f t="shared" si="70"/>
        <v>0</v>
      </c>
      <c r="H2318" s="26"/>
      <c r="I2318" s="26"/>
      <c r="J2318" s="26"/>
      <c r="K2318" s="26">
        <f t="shared" si="71"/>
        <v>0</v>
      </c>
    </row>
    <row r="2319" spans="1:11" ht="36" hidden="1">
      <c r="A2319" s="20">
        <v>5650</v>
      </c>
      <c r="B2319" s="83" t="s">
        <v>24</v>
      </c>
      <c r="C2319" s="38" t="s">
        <v>3267</v>
      </c>
      <c r="D2319" s="38" t="s">
        <v>3267</v>
      </c>
      <c r="E2319" s="54">
        <v>59844</v>
      </c>
      <c r="F2319" s="21"/>
      <c r="G2319" s="25">
        <f t="shared" si="70"/>
        <v>0</v>
      </c>
      <c r="H2319" s="26"/>
      <c r="I2319" s="26"/>
      <c r="J2319" s="26"/>
      <c r="K2319" s="26">
        <f t="shared" si="71"/>
        <v>0</v>
      </c>
    </row>
    <row r="2320" spans="1:11" ht="48" hidden="1">
      <c r="A2320" s="20">
        <v>5651</v>
      </c>
      <c r="B2320" s="83" t="s">
        <v>24</v>
      </c>
      <c r="C2320" s="38" t="s">
        <v>3268</v>
      </c>
      <c r="D2320" s="38" t="s">
        <v>3268</v>
      </c>
      <c r="E2320" s="54">
        <v>185673</v>
      </c>
      <c r="F2320" s="21"/>
      <c r="G2320" s="25">
        <f t="shared" ref="G2320:G2383" si="72">E2320*F2320</f>
        <v>0</v>
      </c>
      <c r="H2320" s="26"/>
      <c r="I2320" s="26"/>
      <c r="J2320" s="26"/>
      <c r="K2320" s="26">
        <f t="shared" ref="K2320:K2383" si="73">E2320*J2320</f>
        <v>0</v>
      </c>
    </row>
    <row r="2321" spans="1:11" ht="72" hidden="1">
      <c r="A2321" s="20">
        <v>5652</v>
      </c>
      <c r="B2321" s="83" t="s">
        <v>24</v>
      </c>
      <c r="C2321" s="38" t="s">
        <v>3269</v>
      </c>
      <c r="D2321" s="38" t="s">
        <v>3269</v>
      </c>
      <c r="E2321" s="54">
        <v>129084</v>
      </c>
      <c r="F2321" s="21"/>
      <c r="G2321" s="25">
        <f t="shared" si="72"/>
        <v>0</v>
      </c>
      <c r="H2321" s="26"/>
      <c r="I2321" s="26"/>
      <c r="J2321" s="26"/>
      <c r="K2321" s="26">
        <f t="shared" si="73"/>
        <v>0</v>
      </c>
    </row>
    <row r="2322" spans="1:11" ht="48" hidden="1">
      <c r="A2322" s="20">
        <v>5653</v>
      </c>
      <c r="B2322" s="83" t="s">
        <v>24</v>
      </c>
      <c r="C2322" s="38" t="s">
        <v>3270</v>
      </c>
      <c r="D2322" s="38" t="s">
        <v>3270</v>
      </c>
      <c r="E2322" s="54">
        <v>100764</v>
      </c>
      <c r="F2322" s="21"/>
      <c r="G2322" s="25">
        <f t="shared" si="72"/>
        <v>0</v>
      </c>
      <c r="H2322" s="26"/>
      <c r="I2322" s="26"/>
      <c r="J2322" s="26"/>
      <c r="K2322" s="26">
        <f t="shared" si="73"/>
        <v>0</v>
      </c>
    </row>
    <row r="2323" spans="1:11" ht="48" hidden="1">
      <c r="A2323" s="20">
        <v>5654</v>
      </c>
      <c r="B2323" s="83" t="s">
        <v>24</v>
      </c>
      <c r="C2323" s="38" t="s">
        <v>3271</v>
      </c>
      <c r="D2323" s="38" t="s">
        <v>3271</v>
      </c>
      <c r="E2323" s="54">
        <v>108346</v>
      </c>
      <c r="F2323" s="21"/>
      <c r="G2323" s="25">
        <f t="shared" si="72"/>
        <v>0</v>
      </c>
      <c r="H2323" s="26"/>
      <c r="I2323" s="26"/>
      <c r="J2323" s="26"/>
      <c r="K2323" s="26">
        <f t="shared" si="73"/>
        <v>0</v>
      </c>
    </row>
    <row r="2324" spans="1:11" ht="48" hidden="1">
      <c r="A2324" s="20">
        <v>5655</v>
      </c>
      <c r="B2324" s="83" t="s">
        <v>24</v>
      </c>
      <c r="C2324" s="38" t="s">
        <v>3272</v>
      </c>
      <c r="D2324" s="38" t="s">
        <v>3272</v>
      </c>
      <c r="E2324" s="54">
        <v>108346</v>
      </c>
      <c r="F2324" s="21"/>
      <c r="G2324" s="25">
        <f t="shared" si="72"/>
        <v>0</v>
      </c>
      <c r="H2324" s="26"/>
      <c r="I2324" s="26"/>
      <c r="J2324" s="26"/>
      <c r="K2324" s="26">
        <f t="shared" si="73"/>
        <v>0</v>
      </c>
    </row>
    <row r="2325" spans="1:11" ht="48" hidden="1">
      <c r="A2325" s="20">
        <v>5656</v>
      </c>
      <c r="B2325" s="83" t="s">
        <v>24</v>
      </c>
      <c r="C2325" s="38" t="s">
        <v>3273</v>
      </c>
      <c r="D2325" s="38" t="s">
        <v>3273</v>
      </c>
      <c r="E2325" s="54">
        <v>120530</v>
      </c>
      <c r="F2325" s="21"/>
      <c r="G2325" s="25">
        <f t="shared" si="72"/>
        <v>0</v>
      </c>
      <c r="H2325" s="26"/>
      <c r="I2325" s="26"/>
      <c r="J2325" s="26"/>
      <c r="K2325" s="26">
        <f t="shared" si="73"/>
        <v>0</v>
      </c>
    </row>
    <row r="2326" spans="1:11" ht="48" hidden="1">
      <c r="A2326" s="20">
        <v>5657</v>
      </c>
      <c r="B2326" s="83" t="s">
        <v>24</v>
      </c>
      <c r="C2326" s="38" t="s">
        <v>3274</v>
      </c>
      <c r="D2326" s="38" t="s">
        <v>3274</v>
      </c>
      <c r="E2326" s="54">
        <v>108346</v>
      </c>
      <c r="F2326" s="21"/>
      <c r="G2326" s="25">
        <f t="shared" si="72"/>
        <v>0</v>
      </c>
      <c r="H2326" s="26"/>
      <c r="I2326" s="26"/>
      <c r="J2326" s="26"/>
      <c r="K2326" s="26">
        <f t="shared" si="73"/>
        <v>0</v>
      </c>
    </row>
    <row r="2327" spans="1:11" ht="48" hidden="1">
      <c r="A2327" s="20">
        <v>5658</v>
      </c>
      <c r="B2327" s="83" t="s">
        <v>24</v>
      </c>
      <c r="C2327" s="38" t="s">
        <v>3275</v>
      </c>
      <c r="D2327" s="38" t="s">
        <v>3275</v>
      </c>
      <c r="E2327" s="54">
        <v>353343</v>
      </c>
      <c r="F2327" s="21"/>
      <c r="G2327" s="25">
        <f t="shared" si="72"/>
        <v>0</v>
      </c>
      <c r="H2327" s="26"/>
      <c r="I2327" s="26"/>
      <c r="J2327" s="26"/>
      <c r="K2327" s="26">
        <f t="shared" si="73"/>
        <v>0</v>
      </c>
    </row>
    <row r="2328" spans="1:11" ht="48" hidden="1">
      <c r="A2328" s="20">
        <v>5659</v>
      </c>
      <c r="B2328" s="83" t="s">
        <v>24</v>
      </c>
      <c r="C2328" s="38" t="s">
        <v>3276</v>
      </c>
      <c r="D2328" s="38" t="s">
        <v>3276</v>
      </c>
      <c r="E2328" s="54">
        <v>108346</v>
      </c>
      <c r="F2328" s="21"/>
      <c r="G2328" s="25">
        <f t="shared" si="72"/>
        <v>0</v>
      </c>
      <c r="H2328" s="26"/>
      <c r="I2328" s="26"/>
      <c r="J2328" s="26"/>
      <c r="K2328" s="26">
        <f t="shared" si="73"/>
        <v>0</v>
      </c>
    </row>
    <row r="2329" spans="1:11" ht="36" hidden="1">
      <c r="A2329" s="20">
        <v>5660</v>
      </c>
      <c r="B2329" s="83" t="s">
        <v>24</v>
      </c>
      <c r="C2329" s="38" t="s">
        <v>3277</v>
      </c>
      <c r="D2329" s="38" t="s">
        <v>3277</v>
      </c>
      <c r="E2329" s="54">
        <v>23234</v>
      </c>
      <c r="F2329" s="21"/>
      <c r="G2329" s="25">
        <f t="shared" si="72"/>
        <v>0</v>
      </c>
      <c r="H2329" s="26"/>
      <c r="I2329" s="26"/>
      <c r="J2329" s="26"/>
      <c r="K2329" s="26">
        <f t="shared" si="73"/>
        <v>0</v>
      </c>
    </row>
    <row r="2330" spans="1:11" ht="48" hidden="1">
      <c r="A2330" s="20">
        <v>5661</v>
      </c>
      <c r="B2330" s="83" t="s">
        <v>24</v>
      </c>
      <c r="C2330" s="38" t="s">
        <v>3278</v>
      </c>
      <c r="D2330" s="38" t="s">
        <v>3278</v>
      </c>
      <c r="E2330" s="54">
        <v>145966</v>
      </c>
      <c r="F2330" s="21"/>
      <c r="G2330" s="25">
        <f t="shared" si="72"/>
        <v>0</v>
      </c>
      <c r="H2330" s="26"/>
      <c r="I2330" s="26"/>
      <c r="J2330" s="26"/>
      <c r="K2330" s="26">
        <f t="shared" si="73"/>
        <v>0</v>
      </c>
    </row>
    <row r="2331" spans="1:11" ht="48" hidden="1">
      <c r="A2331" s="20">
        <v>5662</v>
      </c>
      <c r="B2331" s="83" t="s">
        <v>24</v>
      </c>
      <c r="C2331" s="38" t="s">
        <v>3279</v>
      </c>
      <c r="D2331" s="38" t="s">
        <v>3279</v>
      </c>
      <c r="E2331" s="54">
        <v>65087</v>
      </c>
      <c r="F2331" s="21"/>
      <c r="G2331" s="25">
        <f t="shared" si="72"/>
        <v>0</v>
      </c>
      <c r="H2331" s="26"/>
      <c r="I2331" s="26"/>
      <c r="J2331" s="26"/>
      <c r="K2331" s="26">
        <f t="shared" si="73"/>
        <v>0</v>
      </c>
    </row>
    <row r="2332" spans="1:11" ht="48" hidden="1">
      <c r="A2332" s="20">
        <v>5663</v>
      </c>
      <c r="B2332" s="83" t="s">
        <v>24</v>
      </c>
      <c r="C2332" s="38" t="s">
        <v>3280</v>
      </c>
      <c r="D2332" s="38" t="s">
        <v>3280</v>
      </c>
      <c r="E2332" s="54">
        <v>25311</v>
      </c>
      <c r="F2332" s="21"/>
      <c r="G2332" s="25">
        <f t="shared" si="72"/>
        <v>0</v>
      </c>
      <c r="H2332" s="26"/>
      <c r="I2332" s="26"/>
      <c r="J2332" s="26"/>
      <c r="K2332" s="26">
        <f t="shared" si="73"/>
        <v>0</v>
      </c>
    </row>
    <row r="2333" spans="1:11" ht="72" hidden="1">
      <c r="A2333" s="20">
        <v>5664</v>
      </c>
      <c r="B2333" s="83" t="s">
        <v>24</v>
      </c>
      <c r="C2333" s="119" t="s">
        <v>3281</v>
      </c>
      <c r="D2333" s="38" t="s">
        <v>3281</v>
      </c>
      <c r="E2333" s="88">
        <v>102684</v>
      </c>
      <c r="F2333" s="21"/>
      <c r="G2333" s="25">
        <f t="shared" si="72"/>
        <v>0</v>
      </c>
      <c r="H2333" s="26"/>
      <c r="I2333" s="26"/>
      <c r="J2333" s="26"/>
      <c r="K2333" s="26">
        <f t="shared" si="73"/>
        <v>0</v>
      </c>
    </row>
    <row r="2334" spans="1:11" ht="60" hidden="1">
      <c r="A2334" s="20">
        <v>5665</v>
      </c>
      <c r="B2334" s="83" t="s">
        <v>24</v>
      </c>
      <c r="C2334" s="38" t="s">
        <v>3282</v>
      </c>
      <c r="D2334" s="38" t="s">
        <v>3282</v>
      </c>
      <c r="E2334" s="88">
        <v>274085</v>
      </c>
      <c r="F2334" s="21"/>
      <c r="G2334" s="25">
        <f t="shared" si="72"/>
        <v>0</v>
      </c>
      <c r="H2334" s="26"/>
      <c r="I2334" s="26"/>
      <c r="J2334" s="26"/>
      <c r="K2334" s="26">
        <f t="shared" si="73"/>
        <v>0</v>
      </c>
    </row>
    <row r="2335" spans="1:11" ht="60" hidden="1">
      <c r="A2335" s="20">
        <v>5666</v>
      </c>
      <c r="B2335" s="83" t="s">
        <v>24</v>
      </c>
      <c r="C2335" s="38" t="s">
        <v>3283</v>
      </c>
      <c r="D2335" s="38" t="s">
        <v>3283</v>
      </c>
      <c r="E2335" s="88">
        <v>124264</v>
      </c>
      <c r="F2335" s="21"/>
      <c r="G2335" s="25">
        <f t="shared" si="72"/>
        <v>0</v>
      </c>
      <c r="H2335" s="26"/>
      <c r="I2335" s="26"/>
      <c r="J2335" s="26"/>
      <c r="K2335" s="26">
        <f t="shared" si="73"/>
        <v>0</v>
      </c>
    </row>
    <row r="2336" spans="1:11" ht="36" hidden="1">
      <c r="A2336" s="20">
        <v>5667</v>
      </c>
      <c r="B2336" s="83" t="s">
        <v>24</v>
      </c>
      <c r="C2336" s="38" t="s">
        <v>3284</v>
      </c>
      <c r="D2336" s="38" t="s">
        <v>3284</v>
      </c>
      <c r="E2336" s="88">
        <v>220425</v>
      </c>
      <c r="F2336" s="21"/>
      <c r="G2336" s="25">
        <f t="shared" si="72"/>
        <v>0</v>
      </c>
      <c r="H2336" s="26"/>
      <c r="I2336" s="26"/>
      <c r="J2336" s="26"/>
      <c r="K2336" s="26">
        <f t="shared" si="73"/>
        <v>0</v>
      </c>
    </row>
    <row r="2337" spans="1:11" ht="60" hidden="1">
      <c r="A2337" s="20">
        <v>5668</v>
      </c>
      <c r="B2337" s="83" t="s">
        <v>24</v>
      </c>
      <c r="C2337" s="38" t="s">
        <v>3285</v>
      </c>
      <c r="D2337" s="38" t="s">
        <v>3285</v>
      </c>
      <c r="E2337" s="88">
        <v>358017</v>
      </c>
      <c r="F2337" s="21"/>
      <c r="G2337" s="25">
        <f t="shared" si="72"/>
        <v>0</v>
      </c>
      <c r="H2337" s="26"/>
      <c r="I2337" s="26"/>
      <c r="J2337" s="26"/>
      <c r="K2337" s="26">
        <f t="shared" si="73"/>
        <v>0</v>
      </c>
    </row>
    <row r="2338" spans="1:11" hidden="1">
      <c r="A2338" s="20">
        <v>5669</v>
      </c>
      <c r="B2338" s="83" t="s">
        <v>24</v>
      </c>
      <c r="C2338" s="38" t="s">
        <v>3286</v>
      </c>
      <c r="D2338" s="38" t="s">
        <v>3286</v>
      </c>
      <c r="E2338" s="88">
        <v>559610</v>
      </c>
      <c r="F2338" s="21"/>
      <c r="G2338" s="25">
        <f t="shared" si="72"/>
        <v>0</v>
      </c>
      <c r="H2338" s="26"/>
      <c r="I2338" s="26"/>
      <c r="J2338" s="26"/>
      <c r="K2338" s="26">
        <f t="shared" si="73"/>
        <v>0</v>
      </c>
    </row>
    <row r="2339" spans="1:11" ht="36" hidden="1">
      <c r="A2339" s="20">
        <v>5670</v>
      </c>
      <c r="B2339" s="83" t="s">
        <v>24</v>
      </c>
      <c r="C2339" s="38" t="s">
        <v>3287</v>
      </c>
      <c r="D2339" s="38" t="s">
        <v>3287</v>
      </c>
      <c r="E2339" s="88">
        <v>561150</v>
      </c>
      <c r="F2339" s="21"/>
      <c r="G2339" s="25">
        <f t="shared" si="72"/>
        <v>0</v>
      </c>
      <c r="H2339" s="26"/>
      <c r="I2339" s="26"/>
      <c r="J2339" s="26"/>
      <c r="K2339" s="26">
        <f t="shared" si="73"/>
        <v>0</v>
      </c>
    </row>
    <row r="2340" spans="1:11" ht="48" hidden="1">
      <c r="A2340" s="20">
        <v>5671</v>
      </c>
      <c r="B2340" s="83" t="s">
        <v>24</v>
      </c>
      <c r="C2340" s="38" t="s">
        <v>3288</v>
      </c>
      <c r="D2340" s="38" t="s">
        <v>3288</v>
      </c>
      <c r="E2340" s="88">
        <v>421522</v>
      </c>
      <c r="F2340" s="21"/>
      <c r="G2340" s="25">
        <f t="shared" si="72"/>
        <v>0</v>
      </c>
      <c r="H2340" s="26"/>
      <c r="I2340" s="26"/>
      <c r="J2340" s="26"/>
      <c r="K2340" s="26">
        <f t="shared" si="73"/>
        <v>0</v>
      </c>
    </row>
    <row r="2341" spans="1:11" ht="24" hidden="1">
      <c r="A2341" s="20">
        <v>5672</v>
      </c>
      <c r="B2341" s="69"/>
      <c r="C2341" s="38" t="s">
        <v>3289</v>
      </c>
      <c r="D2341" s="38"/>
      <c r="E2341" s="88"/>
      <c r="F2341" s="21"/>
      <c r="G2341" s="25">
        <f t="shared" si="72"/>
        <v>0</v>
      </c>
      <c r="H2341" s="26"/>
      <c r="I2341" s="26"/>
      <c r="J2341" s="26"/>
      <c r="K2341" s="26">
        <f t="shared" si="73"/>
        <v>0</v>
      </c>
    </row>
    <row r="2342" spans="1:11" ht="72" hidden="1">
      <c r="A2342" s="20">
        <v>5673</v>
      </c>
      <c r="B2342" s="83" t="s">
        <v>84</v>
      </c>
      <c r="C2342" s="38" t="s">
        <v>3290</v>
      </c>
      <c r="D2342" s="38" t="s">
        <v>3290</v>
      </c>
      <c r="E2342" s="88">
        <v>44133</v>
      </c>
      <c r="F2342" s="21"/>
      <c r="G2342" s="25">
        <f t="shared" si="72"/>
        <v>0</v>
      </c>
      <c r="H2342" s="26"/>
      <c r="I2342" s="26"/>
      <c r="J2342" s="26"/>
      <c r="K2342" s="26">
        <f t="shared" si="73"/>
        <v>0</v>
      </c>
    </row>
    <row r="2343" spans="1:11" ht="60" hidden="1">
      <c r="A2343" s="20">
        <v>5674</v>
      </c>
      <c r="B2343" s="83" t="s">
        <v>84</v>
      </c>
      <c r="C2343" s="38" t="s">
        <v>3291</v>
      </c>
      <c r="D2343" s="38" t="s">
        <v>3291</v>
      </c>
      <c r="E2343" s="88">
        <v>17756</v>
      </c>
      <c r="F2343" s="21"/>
      <c r="G2343" s="25">
        <f t="shared" si="72"/>
        <v>0</v>
      </c>
      <c r="H2343" s="26"/>
      <c r="I2343" s="26"/>
      <c r="J2343" s="26"/>
      <c r="K2343" s="26">
        <f t="shared" si="73"/>
        <v>0</v>
      </c>
    </row>
    <row r="2344" spans="1:11" ht="60" hidden="1">
      <c r="A2344" s="20">
        <v>5675</v>
      </c>
      <c r="B2344" s="83" t="s">
        <v>84</v>
      </c>
      <c r="C2344" s="38" t="s">
        <v>3292</v>
      </c>
      <c r="D2344" s="38" t="s">
        <v>3292</v>
      </c>
      <c r="E2344" s="88">
        <v>39889</v>
      </c>
      <c r="F2344" s="21"/>
      <c r="G2344" s="25">
        <f t="shared" si="72"/>
        <v>0</v>
      </c>
      <c r="H2344" s="26"/>
      <c r="I2344" s="26"/>
      <c r="J2344" s="26"/>
      <c r="K2344" s="26">
        <f t="shared" si="73"/>
        <v>0</v>
      </c>
    </row>
    <row r="2345" spans="1:11" ht="60" hidden="1">
      <c r="A2345" s="20">
        <v>5676</v>
      </c>
      <c r="B2345" s="83" t="s">
        <v>84</v>
      </c>
      <c r="C2345" s="76" t="s">
        <v>3292</v>
      </c>
      <c r="D2345" s="33" t="s">
        <v>3292</v>
      </c>
      <c r="E2345" s="88">
        <v>28289</v>
      </c>
      <c r="F2345" s="21"/>
      <c r="G2345" s="25">
        <f t="shared" si="72"/>
        <v>0</v>
      </c>
      <c r="H2345" s="26"/>
      <c r="I2345" s="26"/>
      <c r="J2345" s="26"/>
      <c r="K2345" s="26">
        <f t="shared" si="73"/>
        <v>0</v>
      </c>
    </row>
    <row r="2346" spans="1:11" ht="96" hidden="1">
      <c r="A2346" s="20">
        <v>5677</v>
      </c>
      <c r="B2346" s="83" t="s">
        <v>84</v>
      </c>
      <c r="C2346" s="76" t="s">
        <v>3293</v>
      </c>
      <c r="D2346" s="33" t="s">
        <v>3293</v>
      </c>
      <c r="E2346" s="88">
        <v>65734</v>
      </c>
      <c r="F2346" s="21"/>
      <c r="G2346" s="25">
        <f t="shared" si="72"/>
        <v>0</v>
      </c>
      <c r="H2346" s="26"/>
      <c r="I2346" s="26"/>
      <c r="J2346" s="26"/>
      <c r="K2346" s="26">
        <f t="shared" si="73"/>
        <v>0</v>
      </c>
    </row>
    <row r="2347" spans="1:11" ht="36" hidden="1">
      <c r="A2347" s="20">
        <v>5678</v>
      </c>
      <c r="B2347" s="83" t="s">
        <v>84</v>
      </c>
      <c r="C2347" s="63" t="s">
        <v>3294</v>
      </c>
      <c r="D2347" s="33" t="s">
        <v>3294</v>
      </c>
      <c r="E2347" s="88">
        <v>44189</v>
      </c>
      <c r="F2347" s="21"/>
      <c r="G2347" s="25">
        <f t="shared" si="72"/>
        <v>0</v>
      </c>
      <c r="H2347" s="26"/>
      <c r="I2347" s="26"/>
      <c r="J2347" s="26"/>
      <c r="K2347" s="26">
        <f t="shared" si="73"/>
        <v>0</v>
      </c>
    </row>
    <row r="2348" spans="1:11" ht="36" hidden="1">
      <c r="A2348" s="20">
        <v>5679</v>
      </c>
      <c r="B2348" s="83" t="s">
        <v>84</v>
      </c>
      <c r="C2348" s="63" t="s">
        <v>3295</v>
      </c>
      <c r="D2348" s="33" t="s">
        <v>3295</v>
      </c>
      <c r="E2348" s="88">
        <v>70917</v>
      </c>
      <c r="F2348" s="21"/>
      <c r="G2348" s="25">
        <f t="shared" si="72"/>
        <v>0</v>
      </c>
      <c r="H2348" s="26"/>
      <c r="I2348" s="26"/>
      <c r="J2348" s="26"/>
      <c r="K2348" s="26">
        <f t="shared" si="73"/>
        <v>0</v>
      </c>
    </row>
    <row r="2349" spans="1:11" ht="48" hidden="1">
      <c r="A2349" s="20">
        <v>5680</v>
      </c>
      <c r="B2349" s="83" t="s">
        <v>84</v>
      </c>
      <c r="C2349" s="63" t="s">
        <v>3296</v>
      </c>
      <c r="D2349" s="33" t="s">
        <v>3296</v>
      </c>
      <c r="E2349" s="88">
        <v>42262</v>
      </c>
      <c r="F2349" s="21"/>
      <c r="G2349" s="25">
        <f t="shared" si="72"/>
        <v>0</v>
      </c>
      <c r="H2349" s="26"/>
      <c r="I2349" s="26"/>
      <c r="J2349" s="26"/>
      <c r="K2349" s="26">
        <f t="shared" si="73"/>
        <v>0</v>
      </c>
    </row>
    <row r="2350" spans="1:11" ht="48" hidden="1">
      <c r="A2350" s="20">
        <v>5681</v>
      </c>
      <c r="B2350" s="83" t="s">
        <v>84</v>
      </c>
      <c r="C2350" s="63" t="s">
        <v>3297</v>
      </c>
      <c r="D2350" s="33" t="s">
        <v>3297</v>
      </c>
      <c r="E2350" s="88">
        <v>239736</v>
      </c>
      <c r="F2350" s="21"/>
      <c r="G2350" s="25">
        <f t="shared" si="72"/>
        <v>0</v>
      </c>
      <c r="H2350" s="26"/>
      <c r="I2350" s="26"/>
      <c r="J2350" s="26"/>
      <c r="K2350" s="26">
        <f t="shared" si="73"/>
        <v>0</v>
      </c>
    </row>
    <row r="2351" spans="1:11" ht="36" hidden="1">
      <c r="A2351" s="20">
        <v>5682</v>
      </c>
      <c r="B2351" s="83" t="s">
        <v>84</v>
      </c>
      <c r="C2351" s="63" t="s">
        <v>3298</v>
      </c>
      <c r="D2351" s="33" t="s">
        <v>3298</v>
      </c>
      <c r="E2351" s="88">
        <v>12544</v>
      </c>
      <c r="F2351" s="21"/>
      <c r="G2351" s="25">
        <f t="shared" si="72"/>
        <v>0</v>
      </c>
      <c r="H2351" s="26"/>
      <c r="I2351" s="26"/>
      <c r="J2351" s="26"/>
      <c r="K2351" s="26">
        <f t="shared" si="73"/>
        <v>0</v>
      </c>
    </row>
    <row r="2352" spans="1:11" ht="36" hidden="1">
      <c r="A2352" s="20">
        <v>5683</v>
      </c>
      <c r="B2352" s="83" t="s">
        <v>84</v>
      </c>
      <c r="C2352" s="63" t="s">
        <v>3299</v>
      </c>
      <c r="D2352" s="33" t="s">
        <v>3299</v>
      </c>
      <c r="E2352" s="88">
        <v>7081</v>
      </c>
      <c r="F2352" s="21"/>
      <c r="G2352" s="25">
        <f t="shared" si="72"/>
        <v>0</v>
      </c>
      <c r="H2352" s="26"/>
      <c r="I2352" s="26"/>
      <c r="J2352" s="26"/>
      <c r="K2352" s="26">
        <f t="shared" si="73"/>
        <v>0</v>
      </c>
    </row>
    <row r="2353" spans="1:11" ht="60" hidden="1">
      <c r="A2353" s="20">
        <v>5684</v>
      </c>
      <c r="B2353" s="83" t="s">
        <v>84</v>
      </c>
      <c r="C2353" s="63" t="s">
        <v>3300</v>
      </c>
      <c r="D2353" s="33" t="s">
        <v>3300</v>
      </c>
      <c r="E2353" s="88">
        <v>38655</v>
      </c>
      <c r="F2353" s="21"/>
      <c r="G2353" s="25">
        <f t="shared" si="72"/>
        <v>0</v>
      </c>
      <c r="H2353" s="26"/>
      <c r="I2353" s="26"/>
      <c r="J2353" s="26"/>
      <c r="K2353" s="26">
        <f t="shared" si="73"/>
        <v>0</v>
      </c>
    </row>
    <row r="2354" spans="1:11" ht="36" hidden="1">
      <c r="A2354" s="20">
        <v>5685</v>
      </c>
      <c r="B2354" s="83" t="s">
        <v>12</v>
      </c>
      <c r="C2354" s="63" t="s">
        <v>3301</v>
      </c>
      <c r="D2354" s="33" t="s">
        <v>3301</v>
      </c>
      <c r="E2354" s="88">
        <v>1031</v>
      </c>
      <c r="F2354" s="21"/>
      <c r="G2354" s="25">
        <f t="shared" si="72"/>
        <v>0</v>
      </c>
      <c r="H2354" s="26"/>
      <c r="I2354" s="26"/>
      <c r="J2354" s="26"/>
      <c r="K2354" s="26">
        <f t="shared" si="73"/>
        <v>0</v>
      </c>
    </row>
    <row r="2355" spans="1:11" ht="36" hidden="1">
      <c r="A2355" s="20">
        <v>5686</v>
      </c>
      <c r="B2355" s="83" t="s">
        <v>24</v>
      </c>
      <c r="C2355" s="63" t="s">
        <v>3302</v>
      </c>
      <c r="D2355" s="33" t="s">
        <v>3302</v>
      </c>
      <c r="E2355" s="88">
        <v>17746</v>
      </c>
      <c r="F2355" s="21"/>
      <c r="G2355" s="25">
        <f t="shared" si="72"/>
        <v>0</v>
      </c>
      <c r="H2355" s="26"/>
      <c r="I2355" s="26"/>
      <c r="J2355" s="26"/>
      <c r="K2355" s="26">
        <f t="shared" si="73"/>
        <v>0</v>
      </c>
    </row>
    <row r="2356" spans="1:11" ht="48" hidden="1">
      <c r="A2356" s="20">
        <v>5687</v>
      </c>
      <c r="B2356" s="83" t="s">
        <v>24</v>
      </c>
      <c r="C2356" s="63" t="s">
        <v>3303</v>
      </c>
      <c r="D2356" s="33" t="s">
        <v>3303</v>
      </c>
      <c r="E2356" s="88">
        <v>31709</v>
      </c>
      <c r="F2356" s="21"/>
      <c r="G2356" s="25">
        <f t="shared" si="72"/>
        <v>0</v>
      </c>
      <c r="H2356" s="26"/>
      <c r="I2356" s="26"/>
      <c r="J2356" s="26"/>
      <c r="K2356" s="26">
        <f t="shared" si="73"/>
        <v>0</v>
      </c>
    </row>
    <row r="2357" spans="1:11" ht="48" hidden="1">
      <c r="A2357" s="20">
        <v>5688</v>
      </c>
      <c r="B2357" s="83" t="s">
        <v>24</v>
      </c>
      <c r="C2357" s="63" t="s">
        <v>3304</v>
      </c>
      <c r="D2357" s="33" t="s">
        <v>3304</v>
      </c>
      <c r="E2357" s="88">
        <v>34216</v>
      </c>
      <c r="F2357" s="21"/>
      <c r="G2357" s="25">
        <f t="shared" si="72"/>
        <v>0</v>
      </c>
      <c r="H2357" s="26"/>
      <c r="I2357" s="26"/>
      <c r="J2357" s="26"/>
      <c r="K2357" s="26">
        <f t="shared" si="73"/>
        <v>0</v>
      </c>
    </row>
    <row r="2358" spans="1:11" ht="72" hidden="1">
      <c r="A2358" s="20">
        <v>5689</v>
      </c>
      <c r="B2358" s="83" t="s">
        <v>24</v>
      </c>
      <c r="C2358" s="63" t="s">
        <v>3305</v>
      </c>
      <c r="D2358" s="33" t="s">
        <v>3305</v>
      </c>
      <c r="E2358" s="88">
        <v>162210</v>
      </c>
      <c r="F2358" s="21"/>
      <c r="G2358" s="25">
        <f t="shared" si="72"/>
        <v>0</v>
      </c>
      <c r="H2358" s="26"/>
      <c r="I2358" s="26"/>
      <c r="J2358" s="26"/>
      <c r="K2358" s="26">
        <f t="shared" si="73"/>
        <v>0</v>
      </c>
    </row>
    <row r="2359" spans="1:11" ht="36" hidden="1">
      <c r="A2359" s="20">
        <v>5690</v>
      </c>
      <c r="B2359" s="83" t="s">
        <v>24</v>
      </c>
      <c r="C2359" s="63" t="s">
        <v>3306</v>
      </c>
      <c r="D2359" s="33" t="s">
        <v>3306</v>
      </c>
      <c r="E2359" s="88">
        <v>203652</v>
      </c>
      <c r="F2359" s="21"/>
      <c r="G2359" s="25">
        <f t="shared" si="72"/>
        <v>0</v>
      </c>
      <c r="H2359" s="26"/>
      <c r="I2359" s="26"/>
      <c r="J2359" s="26"/>
      <c r="K2359" s="26">
        <f t="shared" si="73"/>
        <v>0</v>
      </c>
    </row>
    <row r="2360" spans="1:11" ht="48" hidden="1">
      <c r="A2360" s="20">
        <v>5691</v>
      </c>
      <c r="B2360" s="83" t="s">
        <v>24</v>
      </c>
      <c r="C2360" s="63" t="s">
        <v>3307</v>
      </c>
      <c r="D2360" s="33" t="s">
        <v>3307</v>
      </c>
      <c r="E2360" s="88">
        <v>49842</v>
      </c>
      <c r="F2360" s="21"/>
      <c r="G2360" s="25">
        <f t="shared" si="72"/>
        <v>0</v>
      </c>
      <c r="H2360" s="26"/>
      <c r="I2360" s="26"/>
      <c r="J2360" s="26"/>
      <c r="K2360" s="26">
        <f t="shared" si="73"/>
        <v>0</v>
      </c>
    </row>
    <row r="2361" spans="1:11" ht="24" hidden="1">
      <c r="A2361" s="20">
        <v>5692</v>
      </c>
      <c r="B2361" s="83" t="s">
        <v>24</v>
      </c>
      <c r="C2361" s="63" t="s">
        <v>3308</v>
      </c>
      <c r="D2361" s="33" t="s">
        <v>3308</v>
      </c>
      <c r="E2361" s="88">
        <v>169217</v>
      </c>
      <c r="F2361" s="21"/>
      <c r="G2361" s="25">
        <f t="shared" si="72"/>
        <v>0</v>
      </c>
      <c r="H2361" s="26"/>
      <c r="I2361" s="26"/>
      <c r="J2361" s="26"/>
      <c r="K2361" s="26">
        <f t="shared" si="73"/>
        <v>0</v>
      </c>
    </row>
    <row r="2362" spans="1:11" ht="60" hidden="1">
      <c r="A2362" s="20">
        <v>5693</v>
      </c>
      <c r="B2362" s="83" t="s">
        <v>12</v>
      </c>
      <c r="C2362" s="63" t="s">
        <v>3309</v>
      </c>
      <c r="D2362" s="33" t="s">
        <v>3309</v>
      </c>
      <c r="E2362" s="88">
        <v>2302837</v>
      </c>
      <c r="F2362" s="21"/>
      <c r="G2362" s="25">
        <f t="shared" si="72"/>
        <v>0</v>
      </c>
      <c r="H2362" s="26"/>
      <c r="I2362" s="26"/>
      <c r="J2362" s="26"/>
      <c r="K2362" s="26">
        <f t="shared" si="73"/>
        <v>0</v>
      </c>
    </row>
    <row r="2363" spans="1:11" ht="48" hidden="1">
      <c r="A2363" s="20">
        <v>5694</v>
      </c>
      <c r="B2363" s="83" t="s">
        <v>12</v>
      </c>
      <c r="C2363" s="39" t="s">
        <v>3310</v>
      </c>
      <c r="D2363" s="33" t="s">
        <v>3310</v>
      </c>
      <c r="E2363" s="88">
        <v>1881</v>
      </c>
      <c r="F2363" s="21"/>
      <c r="G2363" s="25">
        <f t="shared" si="72"/>
        <v>0</v>
      </c>
      <c r="H2363" s="26"/>
      <c r="I2363" s="26"/>
      <c r="J2363" s="26"/>
      <c r="K2363" s="26">
        <f t="shared" si="73"/>
        <v>0</v>
      </c>
    </row>
    <row r="2364" spans="1:11" hidden="1">
      <c r="A2364" s="20">
        <v>5695</v>
      </c>
      <c r="B2364" s="83" t="s">
        <v>12</v>
      </c>
      <c r="C2364" s="39" t="s">
        <v>3311</v>
      </c>
      <c r="D2364" s="33" t="s">
        <v>3311</v>
      </c>
      <c r="E2364" s="88">
        <v>351934</v>
      </c>
      <c r="F2364" s="21"/>
      <c r="G2364" s="25">
        <f t="shared" si="72"/>
        <v>0</v>
      </c>
      <c r="H2364" s="26"/>
      <c r="I2364" s="26"/>
      <c r="J2364" s="26"/>
      <c r="K2364" s="26">
        <f t="shared" si="73"/>
        <v>0</v>
      </c>
    </row>
    <row r="2365" spans="1:11" hidden="1">
      <c r="A2365" s="20">
        <v>5696</v>
      </c>
      <c r="B2365" s="83" t="s">
        <v>12</v>
      </c>
      <c r="C2365" s="39" t="s">
        <v>3312</v>
      </c>
      <c r="D2365" s="33" t="s">
        <v>3312</v>
      </c>
      <c r="E2365" s="88">
        <v>285428</v>
      </c>
      <c r="F2365" s="21"/>
      <c r="G2365" s="25">
        <f t="shared" si="72"/>
        <v>0</v>
      </c>
      <c r="H2365" s="26"/>
      <c r="I2365" s="26"/>
      <c r="J2365" s="26"/>
      <c r="K2365" s="26">
        <f t="shared" si="73"/>
        <v>0</v>
      </c>
    </row>
    <row r="2366" spans="1:11" ht="24" hidden="1">
      <c r="A2366" s="20">
        <v>5697</v>
      </c>
      <c r="B2366" s="83" t="s">
        <v>84</v>
      </c>
      <c r="C2366" s="53" t="s">
        <v>3313</v>
      </c>
      <c r="D2366" s="33" t="s">
        <v>3313</v>
      </c>
      <c r="E2366" s="88">
        <v>1121500</v>
      </c>
      <c r="F2366" s="21"/>
      <c r="G2366" s="25">
        <f t="shared" si="72"/>
        <v>0</v>
      </c>
      <c r="H2366" s="26"/>
      <c r="I2366" s="26"/>
      <c r="J2366" s="26"/>
      <c r="K2366" s="26">
        <f t="shared" si="73"/>
        <v>0</v>
      </c>
    </row>
    <row r="2367" spans="1:11" ht="36" hidden="1">
      <c r="A2367" s="20">
        <v>5698</v>
      </c>
      <c r="B2367" s="83" t="s">
        <v>24</v>
      </c>
      <c r="C2367" s="53" t="s">
        <v>3314</v>
      </c>
      <c r="D2367" s="33" t="s">
        <v>3315</v>
      </c>
      <c r="E2367" s="88">
        <v>46648</v>
      </c>
      <c r="F2367" s="21"/>
      <c r="G2367" s="25">
        <f t="shared" si="72"/>
        <v>0</v>
      </c>
      <c r="H2367" s="26"/>
      <c r="I2367" s="26"/>
      <c r="J2367" s="26"/>
      <c r="K2367" s="26">
        <f t="shared" si="73"/>
        <v>0</v>
      </c>
    </row>
    <row r="2368" spans="1:11" ht="24" hidden="1">
      <c r="A2368" s="20">
        <v>5699</v>
      </c>
      <c r="B2368" s="83" t="s">
        <v>24</v>
      </c>
      <c r="C2368" s="53" t="s">
        <v>3316</v>
      </c>
      <c r="D2368" s="33" t="s">
        <v>3316</v>
      </c>
      <c r="E2368" s="88">
        <v>1018868</v>
      </c>
      <c r="F2368" s="21"/>
      <c r="G2368" s="25">
        <f t="shared" si="72"/>
        <v>0</v>
      </c>
      <c r="H2368" s="26"/>
      <c r="I2368" s="26"/>
      <c r="J2368" s="26"/>
      <c r="K2368" s="26">
        <f t="shared" si="73"/>
        <v>0</v>
      </c>
    </row>
    <row r="2369" spans="1:11" ht="36" hidden="1">
      <c r="A2369" s="20">
        <v>5700</v>
      </c>
      <c r="B2369" s="83" t="s">
        <v>84</v>
      </c>
      <c r="C2369" s="53" t="s">
        <v>3317</v>
      </c>
      <c r="D2369" s="33" t="s">
        <v>3317</v>
      </c>
      <c r="E2369" s="88">
        <v>140837</v>
      </c>
      <c r="F2369" s="21"/>
      <c r="G2369" s="25">
        <f t="shared" si="72"/>
        <v>0</v>
      </c>
      <c r="H2369" s="26"/>
      <c r="I2369" s="26"/>
      <c r="J2369" s="26"/>
      <c r="K2369" s="26">
        <f t="shared" si="73"/>
        <v>0</v>
      </c>
    </row>
    <row r="2370" spans="1:11" ht="36" hidden="1">
      <c r="A2370" s="20">
        <v>5701</v>
      </c>
      <c r="B2370" s="83" t="s">
        <v>84</v>
      </c>
      <c r="C2370" s="39" t="s">
        <v>3318</v>
      </c>
      <c r="D2370" s="33" t="s">
        <v>3318</v>
      </c>
      <c r="E2370" s="88">
        <v>254060</v>
      </c>
      <c r="F2370" s="21"/>
      <c r="G2370" s="25">
        <f t="shared" si="72"/>
        <v>0</v>
      </c>
      <c r="H2370" s="26"/>
      <c r="I2370" s="26"/>
      <c r="J2370" s="26"/>
      <c r="K2370" s="26">
        <f t="shared" si="73"/>
        <v>0</v>
      </c>
    </row>
    <row r="2371" spans="1:11" ht="60" hidden="1">
      <c r="A2371" s="20">
        <v>5702</v>
      </c>
      <c r="B2371" s="83" t="s">
        <v>24</v>
      </c>
      <c r="C2371" s="39" t="s">
        <v>3319</v>
      </c>
      <c r="D2371" s="33" t="s">
        <v>3319</v>
      </c>
      <c r="E2371" s="88">
        <v>44900</v>
      </c>
      <c r="F2371" s="21"/>
      <c r="G2371" s="25">
        <f t="shared" si="72"/>
        <v>0</v>
      </c>
      <c r="H2371" s="26"/>
      <c r="I2371" s="26"/>
      <c r="J2371" s="26"/>
      <c r="K2371" s="26">
        <f t="shared" si="73"/>
        <v>0</v>
      </c>
    </row>
    <row r="2372" spans="1:11" ht="72" hidden="1">
      <c r="A2372" s="20">
        <v>5703</v>
      </c>
      <c r="B2372" s="83" t="s">
        <v>24</v>
      </c>
      <c r="C2372" s="39" t="s">
        <v>3320</v>
      </c>
      <c r="D2372" s="33" t="s">
        <v>3320</v>
      </c>
      <c r="E2372" s="88">
        <v>105853</v>
      </c>
      <c r="F2372" s="21"/>
      <c r="G2372" s="25">
        <f t="shared" si="72"/>
        <v>0</v>
      </c>
      <c r="H2372" s="26"/>
      <c r="I2372" s="26"/>
      <c r="J2372" s="26"/>
      <c r="K2372" s="26">
        <f t="shared" si="73"/>
        <v>0</v>
      </c>
    </row>
    <row r="2373" spans="1:11" ht="48" hidden="1">
      <c r="A2373" s="20">
        <v>5704</v>
      </c>
      <c r="B2373" s="31"/>
      <c r="C2373" s="28" t="s">
        <v>3321</v>
      </c>
      <c r="D2373" s="33"/>
      <c r="E2373" s="30"/>
      <c r="F2373" s="21"/>
      <c r="G2373" s="25">
        <f t="shared" si="72"/>
        <v>0</v>
      </c>
      <c r="H2373" s="26"/>
      <c r="I2373" s="26"/>
      <c r="J2373" s="26"/>
      <c r="K2373" s="26">
        <f t="shared" si="73"/>
        <v>0</v>
      </c>
    </row>
    <row r="2374" spans="1:11" ht="409.5" hidden="1">
      <c r="A2374" s="20">
        <v>5705</v>
      </c>
      <c r="B2374" s="31" t="s">
        <v>84</v>
      </c>
      <c r="C2374" s="39" t="s">
        <v>3322</v>
      </c>
      <c r="D2374" s="33" t="s">
        <v>3323</v>
      </c>
      <c r="E2374" s="120">
        <v>46360</v>
      </c>
      <c r="F2374" s="21"/>
      <c r="G2374" s="25">
        <f t="shared" si="72"/>
        <v>0</v>
      </c>
      <c r="H2374" s="26"/>
      <c r="I2374" s="26"/>
      <c r="J2374" s="26"/>
      <c r="K2374" s="26">
        <f t="shared" si="73"/>
        <v>0</v>
      </c>
    </row>
    <row r="2375" spans="1:11" ht="409.5" hidden="1">
      <c r="A2375" s="20">
        <v>5706</v>
      </c>
      <c r="B2375" s="31" t="s">
        <v>84</v>
      </c>
      <c r="C2375" s="39" t="s">
        <v>3324</v>
      </c>
      <c r="D2375" s="33" t="s">
        <v>3325</v>
      </c>
      <c r="E2375" s="120">
        <v>75030</v>
      </c>
      <c r="F2375" s="21"/>
      <c r="G2375" s="25">
        <f t="shared" si="72"/>
        <v>0</v>
      </c>
      <c r="H2375" s="26"/>
      <c r="I2375" s="26"/>
      <c r="J2375" s="26"/>
      <c r="K2375" s="26">
        <f t="shared" si="73"/>
        <v>0</v>
      </c>
    </row>
    <row r="2376" spans="1:11" ht="409.5" hidden="1">
      <c r="A2376" s="20">
        <v>5707</v>
      </c>
      <c r="B2376" s="31" t="s">
        <v>84</v>
      </c>
      <c r="C2376" s="39" t="s">
        <v>3326</v>
      </c>
      <c r="D2376" s="33" t="s">
        <v>3327</v>
      </c>
      <c r="E2376" s="120">
        <v>27825</v>
      </c>
      <c r="F2376" s="21"/>
      <c r="G2376" s="25">
        <f t="shared" si="72"/>
        <v>0</v>
      </c>
      <c r="H2376" s="26"/>
      <c r="I2376" s="26"/>
      <c r="J2376" s="26"/>
      <c r="K2376" s="26">
        <f t="shared" si="73"/>
        <v>0</v>
      </c>
    </row>
    <row r="2377" spans="1:11" ht="409.5" hidden="1">
      <c r="A2377" s="20">
        <v>5708</v>
      </c>
      <c r="B2377" s="31" t="s">
        <v>84</v>
      </c>
      <c r="C2377" s="39" t="s">
        <v>3328</v>
      </c>
      <c r="D2377" s="33" t="s">
        <v>3329</v>
      </c>
      <c r="E2377" s="120">
        <v>83900</v>
      </c>
      <c r="F2377" s="21"/>
      <c r="G2377" s="25">
        <f t="shared" si="72"/>
        <v>0</v>
      </c>
      <c r="H2377" s="26"/>
      <c r="I2377" s="26"/>
      <c r="J2377" s="26"/>
      <c r="K2377" s="26">
        <f t="shared" si="73"/>
        <v>0</v>
      </c>
    </row>
    <row r="2378" spans="1:11" ht="409.5" hidden="1">
      <c r="A2378" s="20">
        <v>5709</v>
      </c>
      <c r="B2378" s="31" t="s">
        <v>84</v>
      </c>
      <c r="C2378" s="39" t="s">
        <v>3330</v>
      </c>
      <c r="D2378" s="33" t="s">
        <v>3331</v>
      </c>
      <c r="E2378" s="120">
        <v>36300</v>
      </c>
      <c r="F2378" s="21"/>
      <c r="G2378" s="25">
        <f t="shared" si="72"/>
        <v>0</v>
      </c>
      <c r="H2378" s="26"/>
      <c r="I2378" s="26"/>
      <c r="J2378" s="26"/>
      <c r="K2378" s="26">
        <f t="shared" si="73"/>
        <v>0</v>
      </c>
    </row>
    <row r="2379" spans="1:11" ht="409.5" hidden="1">
      <c r="A2379" s="20">
        <v>5710</v>
      </c>
      <c r="B2379" s="31" t="s">
        <v>84</v>
      </c>
      <c r="C2379" s="39" t="s">
        <v>3332</v>
      </c>
      <c r="D2379" s="33" t="s">
        <v>3333</v>
      </c>
      <c r="E2379" s="120">
        <v>26800</v>
      </c>
      <c r="F2379" s="21"/>
      <c r="G2379" s="25">
        <f t="shared" si="72"/>
        <v>0</v>
      </c>
      <c r="H2379" s="26"/>
      <c r="I2379" s="26"/>
      <c r="J2379" s="26"/>
      <c r="K2379" s="26">
        <f t="shared" si="73"/>
        <v>0</v>
      </c>
    </row>
    <row r="2380" spans="1:11" ht="409.5" hidden="1">
      <c r="A2380" s="20">
        <v>5711</v>
      </c>
      <c r="B2380" s="31" t="s">
        <v>84</v>
      </c>
      <c r="C2380" s="39" t="s">
        <v>3334</v>
      </c>
      <c r="D2380" s="33" t="s">
        <v>3335</v>
      </c>
      <c r="E2380" s="120">
        <v>34645</v>
      </c>
      <c r="F2380" s="21"/>
      <c r="G2380" s="25">
        <f t="shared" si="72"/>
        <v>0</v>
      </c>
      <c r="H2380" s="26"/>
      <c r="I2380" s="26"/>
      <c r="J2380" s="26"/>
      <c r="K2380" s="26">
        <f t="shared" si="73"/>
        <v>0</v>
      </c>
    </row>
    <row r="2381" spans="1:11" ht="409.5" hidden="1">
      <c r="A2381" s="20">
        <v>5712</v>
      </c>
      <c r="B2381" s="31" t="s">
        <v>84</v>
      </c>
      <c r="C2381" s="39" t="s">
        <v>3336</v>
      </c>
      <c r="D2381" s="33" t="s">
        <v>3337</v>
      </c>
      <c r="E2381" s="120">
        <v>26650</v>
      </c>
      <c r="F2381" s="21"/>
      <c r="G2381" s="25">
        <f t="shared" si="72"/>
        <v>0</v>
      </c>
      <c r="H2381" s="26"/>
      <c r="I2381" s="26"/>
      <c r="J2381" s="26"/>
      <c r="K2381" s="26">
        <f t="shared" si="73"/>
        <v>0</v>
      </c>
    </row>
    <row r="2382" spans="1:11" ht="168" hidden="1">
      <c r="A2382" s="20">
        <v>5713</v>
      </c>
      <c r="B2382" s="31" t="s">
        <v>84</v>
      </c>
      <c r="C2382" s="39" t="s">
        <v>3338</v>
      </c>
      <c r="D2382" s="33" t="s">
        <v>3339</v>
      </c>
      <c r="E2382" s="120"/>
      <c r="F2382" s="21"/>
      <c r="G2382" s="25">
        <f t="shared" si="72"/>
        <v>0</v>
      </c>
      <c r="H2382" s="26"/>
      <c r="I2382" s="26"/>
      <c r="J2382" s="26"/>
      <c r="K2382" s="26">
        <f t="shared" si="73"/>
        <v>0</v>
      </c>
    </row>
    <row r="2383" spans="1:11" ht="72" hidden="1">
      <c r="A2383" s="20">
        <v>5714</v>
      </c>
      <c r="B2383" s="31" t="s">
        <v>84</v>
      </c>
      <c r="C2383" s="39" t="s">
        <v>3340</v>
      </c>
      <c r="D2383" s="33" t="s">
        <v>3341</v>
      </c>
      <c r="E2383" s="120">
        <v>163200</v>
      </c>
      <c r="F2383" s="21"/>
      <c r="G2383" s="25">
        <f t="shared" si="72"/>
        <v>0</v>
      </c>
      <c r="H2383" s="26"/>
      <c r="I2383" s="26"/>
      <c r="J2383" s="26"/>
      <c r="K2383" s="26">
        <f t="shared" si="73"/>
        <v>0</v>
      </c>
    </row>
    <row r="2384" spans="1:11" ht="180" hidden="1">
      <c r="A2384" s="20">
        <v>5715</v>
      </c>
      <c r="B2384" s="31" t="s">
        <v>84</v>
      </c>
      <c r="C2384" s="39" t="s">
        <v>3342</v>
      </c>
      <c r="D2384" s="33" t="s">
        <v>3343</v>
      </c>
      <c r="E2384" s="120">
        <v>64584</v>
      </c>
      <c r="F2384" s="21"/>
      <c r="G2384" s="25">
        <f t="shared" ref="G2384:G2447" si="74">E2384*F2384</f>
        <v>0</v>
      </c>
      <c r="H2384" s="26"/>
      <c r="I2384" s="26"/>
      <c r="J2384" s="26"/>
      <c r="K2384" s="26">
        <f t="shared" ref="K2384:K2447" si="75">E2384*J2384</f>
        <v>0</v>
      </c>
    </row>
    <row r="2385" spans="1:11" ht="36" hidden="1">
      <c r="A2385" s="20">
        <v>5716</v>
      </c>
      <c r="B2385" s="31"/>
      <c r="C2385" s="28" t="s">
        <v>3344</v>
      </c>
      <c r="D2385" s="33"/>
      <c r="E2385" s="120"/>
      <c r="F2385" s="21"/>
      <c r="G2385" s="25">
        <f t="shared" si="74"/>
        <v>0</v>
      </c>
      <c r="H2385" s="26"/>
      <c r="I2385" s="26"/>
      <c r="J2385" s="26"/>
      <c r="K2385" s="26">
        <f t="shared" si="75"/>
        <v>0</v>
      </c>
    </row>
    <row r="2386" spans="1:11" ht="24" hidden="1">
      <c r="A2386" s="20">
        <v>5717</v>
      </c>
      <c r="B2386" s="31"/>
      <c r="C2386" s="28" t="s">
        <v>3345</v>
      </c>
      <c r="D2386" s="33"/>
      <c r="E2386" s="120"/>
      <c r="F2386" s="21"/>
      <c r="G2386" s="25">
        <f t="shared" si="74"/>
        <v>0</v>
      </c>
      <c r="H2386" s="26"/>
      <c r="I2386" s="26"/>
      <c r="J2386" s="26"/>
      <c r="K2386" s="26">
        <f t="shared" si="75"/>
        <v>0</v>
      </c>
    </row>
    <row r="2387" spans="1:11" ht="409.5" hidden="1">
      <c r="A2387" s="20">
        <v>5718</v>
      </c>
      <c r="B2387" s="31" t="s">
        <v>84</v>
      </c>
      <c r="C2387" s="39" t="s">
        <v>3346</v>
      </c>
      <c r="D2387" s="33" t="s">
        <v>3347</v>
      </c>
      <c r="E2387" s="120">
        <v>36500</v>
      </c>
      <c r="F2387" s="21"/>
      <c r="G2387" s="25">
        <f t="shared" si="74"/>
        <v>0</v>
      </c>
      <c r="H2387" s="26"/>
      <c r="I2387" s="26"/>
      <c r="J2387" s="26"/>
      <c r="K2387" s="26">
        <f t="shared" si="75"/>
        <v>0</v>
      </c>
    </row>
    <row r="2388" spans="1:11" ht="409.5" hidden="1">
      <c r="A2388" s="20">
        <v>5719</v>
      </c>
      <c r="B2388" s="31" t="s">
        <v>84</v>
      </c>
      <c r="C2388" s="39" t="s">
        <v>3348</v>
      </c>
      <c r="D2388" s="33" t="s">
        <v>3349</v>
      </c>
      <c r="E2388" s="120">
        <v>40000</v>
      </c>
      <c r="F2388" s="21"/>
      <c r="G2388" s="25">
        <f t="shared" si="74"/>
        <v>0</v>
      </c>
      <c r="H2388" s="26"/>
      <c r="I2388" s="26"/>
      <c r="J2388" s="26"/>
      <c r="K2388" s="26">
        <f t="shared" si="75"/>
        <v>0</v>
      </c>
    </row>
    <row r="2389" spans="1:11" ht="409.5" hidden="1">
      <c r="A2389" s="20">
        <v>5720</v>
      </c>
      <c r="B2389" s="31" t="s">
        <v>84</v>
      </c>
      <c r="C2389" s="39" t="s">
        <v>3350</v>
      </c>
      <c r="D2389" s="33" t="s">
        <v>3351</v>
      </c>
      <c r="E2389" s="120">
        <v>45800</v>
      </c>
      <c r="F2389" s="21"/>
      <c r="G2389" s="25">
        <f t="shared" si="74"/>
        <v>0</v>
      </c>
      <c r="H2389" s="26"/>
      <c r="I2389" s="26"/>
      <c r="J2389" s="26"/>
      <c r="K2389" s="26">
        <f t="shared" si="75"/>
        <v>0</v>
      </c>
    </row>
    <row r="2390" spans="1:11" ht="36" hidden="1">
      <c r="A2390" s="20">
        <v>5721</v>
      </c>
      <c r="B2390" s="31"/>
      <c r="C2390" s="28" t="s">
        <v>3352</v>
      </c>
      <c r="D2390" s="33"/>
      <c r="E2390" s="120"/>
      <c r="F2390" s="21"/>
      <c r="G2390" s="25">
        <f t="shared" si="74"/>
        <v>0</v>
      </c>
      <c r="H2390" s="26"/>
      <c r="I2390" s="26"/>
      <c r="J2390" s="26"/>
      <c r="K2390" s="26">
        <f t="shared" si="75"/>
        <v>0</v>
      </c>
    </row>
    <row r="2391" spans="1:11" ht="409.5" hidden="1">
      <c r="A2391" s="20">
        <v>5722</v>
      </c>
      <c r="B2391" s="31" t="s">
        <v>84</v>
      </c>
      <c r="C2391" s="39" t="s">
        <v>3353</v>
      </c>
      <c r="D2391" s="33" t="s">
        <v>3351</v>
      </c>
      <c r="E2391" s="120">
        <v>40000</v>
      </c>
      <c r="F2391" s="21"/>
      <c r="G2391" s="25">
        <f t="shared" si="74"/>
        <v>0</v>
      </c>
      <c r="H2391" s="26"/>
      <c r="I2391" s="26"/>
      <c r="J2391" s="26"/>
      <c r="K2391" s="26">
        <f t="shared" si="75"/>
        <v>0</v>
      </c>
    </row>
    <row r="2392" spans="1:11" ht="409.5" hidden="1">
      <c r="A2392" s="20">
        <v>5723</v>
      </c>
      <c r="B2392" s="31" t="s">
        <v>84</v>
      </c>
      <c r="C2392" s="39" t="s">
        <v>3354</v>
      </c>
      <c r="D2392" s="33" t="s">
        <v>3355</v>
      </c>
      <c r="E2392" s="120">
        <v>36500</v>
      </c>
      <c r="F2392" s="21"/>
      <c r="G2392" s="25">
        <f t="shared" si="74"/>
        <v>0</v>
      </c>
      <c r="H2392" s="26"/>
      <c r="I2392" s="26"/>
      <c r="J2392" s="26"/>
      <c r="K2392" s="26">
        <f t="shared" si="75"/>
        <v>0</v>
      </c>
    </row>
    <row r="2393" spans="1:11" ht="409.5" hidden="1">
      <c r="A2393" s="20">
        <v>5724</v>
      </c>
      <c r="B2393" s="31" t="s">
        <v>84</v>
      </c>
      <c r="C2393" s="39" t="s">
        <v>3356</v>
      </c>
      <c r="D2393" s="33" t="s">
        <v>3357</v>
      </c>
      <c r="E2393" s="120">
        <v>60700</v>
      </c>
      <c r="F2393" s="21"/>
      <c r="G2393" s="25">
        <f t="shared" si="74"/>
        <v>0</v>
      </c>
      <c r="H2393" s="26"/>
      <c r="I2393" s="26"/>
      <c r="J2393" s="26"/>
      <c r="K2393" s="26">
        <f t="shared" si="75"/>
        <v>0</v>
      </c>
    </row>
    <row r="2394" spans="1:11" ht="409.5" hidden="1">
      <c r="A2394" s="20">
        <v>5725</v>
      </c>
      <c r="B2394" s="31" t="s">
        <v>84</v>
      </c>
      <c r="C2394" s="39" t="s">
        <v>3358</v>
      </c>
      <c r="D2394" s="33" t="s">
        <v>3359</v>
      </c>
      <c r="E2394" s="120">
        <v>46300</v>
      </c>
      <c r="F2394" s="21"/>
      <c r="G2394" s="25">
        <f t="shared" si="74"/>
        <v>0</v>
      </c>
      <c r="H2394" s="26"/>
      <c r="I2394" s="26"/>
      <c r="J2394" s="26"/>
      <c r="K2394" s="26">
        <f t="shared" si="75"/>
        <v>0</v>
      </c>
    </row>
    <row r="2395" spans="1:11" ht="24" hidden="1">
      <c r="A2395" s="20">
        <v>5726</v>
      </c>
      <c r="B2395" s="31"/>
      <c r="C2395" s="39" t="s">
        <v>3360</v>
      </c>
      <c r="D2395" s="33"/>
      <c r="E2395" s="120"/>
      <c r="F2395" s="21"/>
      <c r="G2395" s="25">
        <f t="shared" si="74"/>
        <v>0</v>
      </c>
      <c r="H2395" s="26"/>
      <c r="I2395" s="26"/>
      <c r="J2395" s="26"/>
      <c r="K2395" s="26">
        <f t="shared" si="75"/>
        <v>0</v>
      </c>
    </row>
    <row r="2396" spans="1:11" ht="409.5" hidden="1">
      <c r="A2396" s="20">
        <v>5727</v>
      </c>
      <c r="B2396" s="31" t="s">
        <v>84</v>
      </c>
      <c r="C2396" s="39" t="s">
        <v>3361</v>
      </c>
      <c r="D2396" s="33" t="s">
        <v>3362</v>
      </c>
      <c r="E2396" s="120">
        <v>46500</v>
      </c>
      <c r="F2396" s="21"/>
      <c r="G2396" s="25">
        <f t="shared" si="74"/>
        <v>0</v>
      </c>
      <c r="H2396" s="26"/>
      <c r="I2396" s="26"/>
      <c r="J2396" s="26"/>
      <c r="K2396" s="26">
        <f t="shared" si="75"/>
        <v>0</v>
      </c>
    </row>
    <row r="2397" spans="1:11" ht="409.5" hidden="1">
      <c r="A2397" s="20">
        <v>5728</v>
      </c>
      <c r="B2397" s="31" t="s">
        <v>84</v>
      </c>
      <c r="C2397" s="39" t="s">
        <v>3363</v>
      </c>
      <c r="D2397" s="33" t="s">
        <v>3364</v>
      </c>
      <c r="E2397" s="120">
        <v>56500</v>
      </c>
      <c r="F2397" s="21"/>
      <c r="G2397" s="25">
        <f t="shared" si="74"/>
        <v>0</v>
      </c>
      <c r="H2397" s="26"/>
      <c r="I2397" s="26"/>
      <c r="J2397" s="26"/>
      <c r="K2397" s="26">
        <f t="shared" si="75"/>
        <v>0</v>
      </c>
    </row>
    <row r="2398" spans="1:11" ht="24" hidden="1">
      <c r="A2398" s="20">
        <v>5729</v>
      </c>
      <c r="B2398" s="31"/>
      <c r="C2398" s="39" t="s">
        <v>3365</v>
      </c>
      <c r="D2398" s="33"/>
      <c r="E2398" s="120"/>
      <c r="F2398" s="21"/>
      <c r="G2398" s="25">
        <f t="shared" si="74"/>
        <v>0</v>
      </c>
      <c r="H2398" s="26"/>
      <c r="I2398" s="26"/>
      <c r="J2398" s="26"/>
      <c r="K2398" s="26">
        <f t="shared" si="75"/>
        <v>0</v>
      </c>
    </row>
    <row r="2399" spans="1:11" ht="409.5" hidden="1">
      <c r="A2399" s="20">
        <v>5730</v>
      </c>
      <c r="B2399" s="31" t="s">
        <v>84</v>
      </c>
      <c r="C2399" s="39" t="s">
        <v>3366</v>
      </c>
      <c r="D2399" s="33" t="s">
        <v>3367</v>
      </c>
      <c r="E2399" s="120">
        <v>43000</v>
      </c>
      <c r="F2399" s="21"/>
      <c r="G2399" s="25">
        <f t="shared" si="74"/>
        <v>0</v>
      </c>
      <c r="H2399" s="26"/>
      <c r="I2399" s="26"/>
      <c r="J2399" s="26"/>
      <c r="K2399" s="26">
        <f t="shared" si="75"/>
        <v>0</v>
      </c>
    </row>
    <row r="2400" spans="1:11" ht="409.5" hidden="1">
      <c r="A2400" s="20">
        <v>5731</v>
      </c>
      <c r="B2400" s="31" t="s">
        <v>84</v>
      </c>
      <c r="C2400" s="39" t="s">
        <v>3368</v>
      </c>
      <c r="D2400" s="33" t="s">
        <v>3369</v>
      </c>
      <c r="E2400" s="120">
        <v>46500</v>
      </c>
      <c r="F2400" s="21"/>
      <c r="G2400" s="25">
        <f t="shared" si="74"/>
        <v>0</v>
      </c>
      <c r="H2400" s="26"/>
      <c r="I2400" s="26"/>
      <c r="J2400" s="26"/>
      <c r="K2400" s="26">
        <f t="shared" si="75"/>
        <v>0</v>
      </c>
    </row>
    <row r="2401" spans="1:11" ht="409.5" hidden="1">
      <c r="A2401" s="20">
        <v>5732</v>
      </c>
      <c r="B2401" s="31" t="s">
        <v>84</v>
      </c>
      <c r="C2401" s="39" t="s">
        <v>3370</v>
      </c>
      <c r="D2401" s="33" t="s">
        <v>3371</v>
      </c>
      <c r="E2401" s="120">
        <v>47500</v>
      </c>
      <c r="F2401" s="21"/>
      <c r="G2401" s="25">
        <f t="shared" si="74"/>
        <v>0</v>
      </c>
      <c r="H2401" s="26"/>
      <c r="I2401" s="26"/>
      <c r="J2401" s="26"/>
      <c r="K2401" s="26">
        <f t="shared" si="75"/>
        <v>0</v>
      </c>
    </row>
    <row r="2402" spans="1:11" ht="24" hidden="1">
      <c r="A2402" s="20">
        <v>5733</v>
      </c>
      <c r="B2402" s="31"/>
      <c r="C2402" s="39" t="s">
        <v>3372</v>
      </c>
      <c r="D2402" s="33"/>
      <c r="E2402" s="120"/>
      <c r="F2402" s="21"/>
      <c r="G2402" s="25">
        <f t="shared" si="74"/>
        <v>0</v>
      </c>
      <c r="H2402" s="26"/>
      <c r="I2402" s="26"/>
      <c r="J2402" s="26"/>
      <c r="K2402" s="26">
        <f t="shared" si="75"/>
        <v>0</v>
      </c>
    </row>
    <row r="2403" spans="1:11" ht="409.5" hidden="1">
      <c r="A2403" s="20">
        <v>5734</v>
      </c>
      <c r="B2403" s="31" t="s">
        <v>84</v>
      </c>
      <c r="C2403" s="39" t="s">
        <v>3373</v>
      </c>
      <c r="D2403" s="33" t="s">
        <v>3374</v>
      </c>
      <c r="E2403" s="120">
        <v>33000</v>
      </c>
      <c r="F2403" s="21"/>
      <c r="G2403" s="25">
        <f t="shared" si="74"/>
        <v>0</v>
      </c>
      <c r="H2403" s="26"/>
      <c r="I2403" s="26"/>
      <c r="J2403" s="26"/>
      <c r="K2403" s="26">
        <f t="shared" si="75"/>
        <v>0</v>
      </c>
    </row>
    <row r="2404" spans="1:11" ht="409.5" hidden="1">
      <c r="A2404" s="20">
        <v>5735</v>
      </c>
      <c r="B2404" s="31" t="s">
        <v>84</v>
      </c>
      <c r="C2404" s="39" t="s">
        <v>3375</v>
      </c>
      <c r="D2404" s="33" t="s">
        <v>3376</v>
      </c>
      <c r="E2404" s="120">
        <v>36000</v>
      </c>
      <c r="F2404" s="21"/>
      <c r="G2404" s="25">
        <f t="shared" si="74"/>
        <v>0</v>
      </c>
      <c r="H2404" s="26"/>
      <c r="I2404" s="26"/>
      <c r="J2404" s="26"/>
      <c r="K2404" s="26">
        <f t="shared" si="75"/>
        <v>0</v>
      </c>
    </row>
    <row r="2405" spans="1:11" ht="409.5" hidden="1">
      <c r="A2405" s="20">
        <v>5736</v>
      </c>
      <c r="B2405" s="31" t="s">
        <v>84</v>
      </c>
      <c r="C2405" s="39" t="s">
        <v>3377</v>
      </c>
      <c r="D2405" s="33" t="s">
        <v>3378</v>
      </c>
      <c r="E2405" s="120">
        <v>36000</v>
      </c>
      <c r="F2405" s="21"/>
      <c r="G2405" s="25">
        <f t="shared" si="74"/>
        <v>0</v>
      </c>
      <c r="H2405" s="26"/>
      <c r="I2405" s="26"/>
      <c r="J2405" s="26"/>
      <c r="K2405" s="26">
        <f t="shared" si="75"/>
        <v>0</v>
      </c>
    </row>
    <row r="2406" spans="1:11" ht="409.5" hidden="1">
      <c r="A2406" s="20">
        <v>5737</v>
      </c>
      <c r="B2406" s="31" t="s">
        <v>84</v>
      </c>
      <c r="C2406" s="39" t="s">
        <v>3379</v>
      </c>
      <c r="D2406" s="33" t="s">
        <v>3380</v>
      </c>
      <c r="E2406" s="120">
        <v>43600</v>
      </c>
      <c r="F2406" s="21"/>
      <c r="G2406" s="25">
        <f t="shared" si="74"/>
        <v>0</v>
      </c>
      <c r="H2406" s="26"/>
      <c r="I2406" s="26"/>
      <c r="J2406" s="26"/>
      <c r="K2406" s="26">
        <f t="shared" si="75"/>
        <v>0</v>
      </c>
    </row>
    <row r="2407" spans="1:11" ht="409.5" hidden="1">
      <c r="A2407" s="20">
        <v>5738</v>
      </c>
      <c r="B2407" s="31" t="s">
        <v>84</v>
      </c>
      <c r="C2407" s="39" t="s">
        <v>3381</v>
      </c>
      <c r="D2407" s="33" t="s">
        <v>3382</v>
      </c>
      <c r="E2407" s="120">
        <v>46600</v>
      </c>
      <c r="F2407" s="21"/>
      <c r="G2407" s="25">
        <f t="shared" si="74"/>
        <v>0</v>
      </c>
      <c r="H2407" s="26"/>
      <c r="I2407" s="26"/>
      <c r="J2407" s="26"/>
      <c r="K2407" s="26">
        <f t="shared" si="75"/>
        <v>0</v>
      </c>
    </row>
    <row r="2408" spans="1:11" ht="409.5" hidden="1">
      <c r="A2408" s="20">
        <v>5739</v>
      </c>
      <c r="B2408" s="31" t="s">
        <v>84</v>
      </c>
      <c r="C2408" s="39" t="s">
        <v>3383</v>
      </c>
      <c r="D2408" s="33" t="s">
        <v>3384</v>
      </c>
      <c r="E2408" s="120">
        <v>45000</v>
      </c>
      <c r="F2408" s="21"/>
      <c r="G2408" s="25">
        <f t="shared" si="74"/>
        <v>0</v>
      </c>
      <c r="H2408" s="26"/>
      <c r="I2408" s="26"/>
      <c r="J2408" s="26"/>
      <c r="K2408" s="26">
        <f t="shared" si="75"/>
        <v>0</v>
      </c>
    </row>
    <row r="2409" spans="1:11" ht="36" hidden="1">
      <c r="A2409" s="20">
        <v>5740</v>
      </c>
      <c r="B2409" s="31"/>
      <c r="C2409" s="28" t="s">
        <v>3385</v>
      </c>
      <c r="D2409" s="33"/>
      <c r="E2409" s="120"/>
      <c r="F2409" s="21"/>
      <c r="G2409" s="25">
        <f t="shared" si="74"/>
        <v>0</v>
      </c>
      <c r="H2409" s="26"/>
      <c r="I2409" s="26"/>
      <c r="J2409" s="26"/>
      <c r="K2409" s="26">
        <f t="shared" si="75"/>
        <v>0</v>
      </c>
    </row>
    <row r="2410" spans="1:11" ht="409.5" hidden="1">
      <c r="A2410" s="20">
        <v>5741</v>
      </c>
      <c r="B2410" s="31" t="s">
        <v>84</v>
      </c>
      <c r="C2410" s="39" t="s">
        <v>3386</v>
      </c>
      <c r="D2410" s="33" t="s">
        <v>3387</v>
      </c>
      <c r="E2410" s="120">
        <v>36500</v>
      </c>
      <c r="F2410" s="21"/>
      <c r="G2410" s="25">
        <f t="shared" si="74"/>
        <v>0</v>
      </c>
      <c r="H2410" s="26"/>
      <c r="I2410" s="26"/>
      <c r="J2410" s="26"/>
      <c r="K2410" s="26">
        <f t="shared" si="75"/>
        <v>0</v>
      </c>
    </row>
    <row r="2411" spans="1:11" ht="409.5" hidden="1">
      <c r="A2411" s="20">
        <v>5742</v>
      </c>
      <c r="B2411" s="31" t="s">
        <v>84</v>
      </c>
      <c r="C2411" s="39" t="s">
        <v>3388</v>
      </c>
      <c r="D2411" s="33" t="s">
        <v>3389</v>
      </c>
      <c r="E2411" s="120">
        <v>46100</v>
      </c>
      <c r="F2411" s="21"/>
      <c r="G2411" s="25">
        <f t="shared" si="74"/>
        <v>0</v>
      </c>
      <c r="H2411" s="26"/>
      <c r="I2411" s="26"/>
      <c r="J2411" s="26"/>
      <c r="K2411" s="26">
        <f t="shared" si="75"/>
        <v>0</v>
      </c>
    </row>
    <row r="2412" spans="1:11" ht="409.5" hidden="1">
      <c r="A2412" s="20">
        <v>5743</v>
      </c>
      <c r="B2412" s="31" t="s">
        <v>84</v>
      </c>
      <c r="C2412" s="39" t="s">
        <v>3390</v>
      </c>
      <c r="D2412" s="33" t="s">
        <v>3391</v>
      </c>
      <c r="E2412" s="120">
        <v>40000</v>
      </c>
      <c r="F2412" s="21"/>
      <c r="G2412" s="25">
        <f t="shared" si="74"/>
        <v>0</v>
      </c>
      <c r="H2412" s="26"/>
      <c r="I2412" s="26"/>
      <c r="J2412" s="26"/>
      <c r="K2412" s="26">
        <f t="shared" si="75"/>
        <v>0</v>
      </c>
    </row>
    <row r="2413" spans="1:11" hidden="1">
      <c r="A2413" s="20">
        <v>5744</v>
      </c>
      <c r="B2413" s="31"/>
      <c r="C2413" s="39"/>
      <c r="D2413" s="33"/>
      <c r="E2413" s="120"/>
      <c r="F2413" s="21"/>
      <c r="G2413" s="25">
        <f t="shared" si="74"/>
        <v>0</v>
      </c>
      <c r="H2413" s="26"/>
      <c r="I2413" s="26"/>
      <c r="J2413" s="26"/>
      <c r="K2413" s="26">
        <f t="shared" si="75"/>
        <v>0</v>
      </c>
    </row>
    <row r="2414" spans="1:11" ht="409.5" hidden="1">
      <c r="A2414" s="20">
        <v>5745</v>
      </c>
      <c r="B2414" s="31" t="s">
        <v>84</v>
      </c>
      <c r="C2414" s="39" t="s">
        <v>3392</v>
      </c>
      <c r="D2414" s="33" t="s">
        <v>3393</v>
      </c>
      <c r="E2414" s="120">
        <v>45600</v>
      </c>
      <c r="F2414" s="21"/>
      <c r="G2414" s="25">
        <f t="shared" si="74"/>
        <v>0</v>
      </c>
      <c r="H2414" s="26"/>
      <c r="I2414" s="26"/>
      <c r="J2414" s="26"/>
      <c r="K2414" s="26">
        <f t="shared" si="75"/>
        <v>0</v>
      </c>
    </row>
    <row r="2415" spans="1:11" ht="409.5" hidden="1">
      <c r="A2415" s="20">
        <v>5746</v>
      </c>
      <c r="B2415" s="31" t="s">
        <v>84</v>
      </c>
      <c r="C2415" s="39" t="s">
        <v>3394</v>
      </c>
      <c r="D2415" s="33" t="s">
        <v>3395</v>
      </c>
      <c r="E2415" s="120">
        <v>47900</v>
      </c>
      <c r="F2415" s="21"/>
      <c r="G2415" s="25">
        <f t="shared" si="74"/>
        <v>0</v>
      </c>
      <c r="H2415" s="26"/>
      <c r="I2415" s="26"/>
      <c r="J2415" s="26"/>
      <c r="K2415" s="26">
        <f t="shared" si="75"/>
        <v>0</v>
      </c>
    </row>
    <row r="2416" spans="1:11" ht="409.5" hidden="1">
      <c r="A2416" s="20">
        <v>5747</v>
      </c>
      <c r="B2416" s="31" t="s">
        <v>84</v>
      </c>
      <c r="C2416" s="53" t="s">
        <v>3396</v>
      </c>
      <c r="D2416" s="33" t="s">
        <v>3397</v>
      </c>
      <c r="E2416" s="120">
        <v>45600</v>
      </c>
      <c r="F2416" s="21"/>
      <c r="G2416" s="25">
        <f t="shared" si="74"/>
        <v>0</v>
      </c>
      <c r="H2416" s="26"/>
      <c r="I2416" s="26"/>
      <c r="J2416" s="26"/>
      <c r="K2416" s="26">
        <f t="shared" si="75"/>
        <v>0</v>
      </c>
    </row>
    <row r="2417" spans="1:11" ht="36" hidden="1">
      <c r="A2417" s="20">
        <v>5748</v>
      </c>
      <c r="B2417" s="31"/>
      <c r="C2417" s="67" t="s">
        <v>3398</v>
      </c>
      <c r="D2417" s="33"/>
      <c r="E2417" s="120"/>
      <c r="F2417" s="21"/>
      <c r="G2417" s="25">
        <f t="shared" si="74"/>
        <v>0</v>
      </c>
      <c r="H2417" s="26"/>
      <c r="I2417" s="26"/>
      <c r="J2417" s="26"/>
      <c r="K2417" s="26">
        <f t="shared" si="75"/>
        <v>0</v>
      </c>
    </row>
    <row r="2418" spans="1:11" ht="409.5" hidden="1">
      <c r="A2418" s="20">
        <v>5749</v>
      </c>
      <c r="B2418" s="31" t="s">
        <v>84</v>
      </c>
      <c r="C2418" s="39" t="s">
        <v>3399</v>
      </c>
      <c r="D2418" s="33" t="s">
        <v>3400</v>
      </c>
      <c r="E2418" s="121">
        <v>42300</v>
      </c>
      <c r="F2418" s="21"/>
      <c r="G2418" s="25">
        <f t="shared" si="74"/>
        <v>0</v>
      </c>
      <c r="H2418" s="26"/>
      <c r="I2418" s="26"/>
      <c r="J2418" s="26"/>
      <c r="K2418" s="26">
        <f t="shared" si="75"/>
        <v>0</v>
      </c>
    </row>
    <row r="2419" spans="1:11" ht="409.5" hidden="1">
      <c r="A2419" s="20">
        <v>5750</v>
      </c>
      <c r="B2419" s="31" t="s">
        <v>84</v>
      </c>
      <c r="C2419" s="39" t="s">
        <v>3401</v>
      </c>
      <c r="D2419" s="33" t="s">
        <v>3402</v>
      </c>
      <c r="E2419" s="121">
        <v>44500</v>
      </c>
      <c r="F2419" s="21"/>
      <c r="G2419" s="25">
        <f t="shared" si="74"/>
        <v>0</v>
      </c>
      <c r="H2419" s="26"/>
      <c r="I2419" s="26"/>
      <c r="J2419" s="26"/>
      <c r="K2419" s="26">
        <f t="shared" si="75"/>
        <v>0</v>
      </c>
    </row>
    <row r="2420" spans="1:11" ht="409.5" hidden="1">
      <c r="A2420" s="20">
        <v>5751</v>
      </c>
      <c r="B2420" s="31" t="s">
        <v>84</v>
      </c>
      <c r="C2420" s="39" t="s">
        <v>3403</v>
      </c>
      <c r="D2420" s="33" t="s">
        <v>3404</v>
      </c>
      <c r="E2420" s="121">
        <v>42300</v>
      </c>
      <c r="F2420" s="21"/>
      <c r="G2420" s="25">
        <f t="shared" si="74"/>
        <v>0</v>
      </c>
      <c r="H2420" s="26"/>
      <c r="I2420" s="26"/>
      <c r="J2420" s="26"/>
      <c r="K2420" s="26">
        <f t="shared" si="75"/>
        <v>0</v>
      </c>
    </row>
    <row r="2421" spans="1:11" ht="409.5" hidden="1">
      <c r="A2421" s="20">
        <v>5752</v>
      </c>
      <c r="B2421" s="31" t="s">
        <v>84</v>
      </c>
      <c r="C2421" s="39" t="s">
        <v>3405</v>
      </c>
      <c r="D2421" s="33" t="s">
        <v>3406</v>
      </c>
      <c r="E2421" s="121">
        <v>44500</v>
      </c>
      <c r="F2421" s="21"/>
      <c r="G2421" s="25">
        <f t="shared" si="74"/>
        <v>0</v>
      </c>
      <c r="H2421" s="26"/>
      <c r="I2421" s="26"/>
      <c r="J2421" s="26"/>
      <c r="K2421" s="26">
        <f t="shared" si="75"/>
        <v>0</v>
      </c>
    </row>
    <row r="2422" spans="1:11" ht="409.5" hidden="1">
      <c r="A2422" s="20">
        <v>5753</v>
      </c>
      <c r="B2422" s="31" t="s">
        <v>84</v>
      </c>
      <c r="C2422" s="53" t="s">
        <v>3407</v>
      </c>
      <c r="D2422" s="33" t="s">
        <v>3408</v>
      </c>
      <c r="E2422" s="121">
        <v>46600</v>
      </c>
      <c r="F2422" s="21"/>
      <c r="G2422" s="25">
        <f t="shared" si="74"/>
        <v>0</v>
      </c>
      <c r="H2422" s="26"/>
      <c r="I2422" s="26"/>
      <c r="J2422" s="26"/>
      <c r="K2422" s="26">
        <f t="shared" si="75"/>
        <v>0</v>
      </c>
    </row>
    <row r="2423" spans="1:11" ht="409.5" hidden="1">
      <c r="A2423" s="20">
        <v>5754</v>
      </c>
      <c r="B2423" s="31" t="s">
        <v>84</v>
      </c>
      <c r="C2423" s="53" t="s">
        <v>3409</v>
      </c>
      <c r="D2423" s="33" t="s">
        <v>3410</v>
      </c>
      <c r="E2423" s="121">
        <v>44500</v>
      </c>
      <c r="F2423" s="21"/>
      <c r="G2423" s="25">
        <f t="shared" si="74"/>
        <v>0</v>
      </c>
      <c r="H2423" s="26"/>
      <c r="I2423" s="26"/>
      <c r="J2423" s="26"/>
      <c r="K2423" s="26">
        <f t="shared" si="75"/>
        <v>0</v>
      </c>
    </row>
    <row r="2424" spans="1:11" ht="36" hidden="1">
      <c r="A2424" s="20">
        <v>5755</v>
      </c>
      <c r="B2424" s="31"/>
      <c r="C2424" s="39" t="s">
        <v>3411</v>
      </c>
      <c r="D2424" s="33"/>
      <c r="E2424" s="121"/>
      <c r="F2424" s="21"/>
      <c r="G2424" s="25">
        <f t="shared" si="74"/>
        <v>0</v>
      </c>
      <c r="H2424" s="26"/>
      <c r="I2424" s="26"/>
      <c r="J2424" s="26"/>
      <c r="K2424" s="26">
        <f t="shared" si="75"/>
        <v>0</v>
      </c>
    </row>
    <row r="2425" spans="1:11" ht="409.5" hidden="1">
      <c r="A2425" s="20">
        <v>5756</v>
      </c>
      <c r="B2425" s="31" t="s">
        <v>84</v>
      </c>
      <c r="C2425" s="39" t="s">
        <v>3412</v>
      </c>
      <c r="D2425" s="33" t="s">
        <v>3413</v>
      </c>
      <c r="E2425" s="121">
        <v>40100</v>
      </c>
      <c r="F2425" s="21"/>
      <c r="G2425" s="25">
        <f t="shared" si="74"/>
        <v>0</v>
      </c>
      <c r="H2425" s="26"/>
      <c r="I2425" s="26"/>
      <c r="J2425" s="26"/>
      <c r="K2425" s="26">
        <f t="shared" si="75"/>
        <v>0</v>
      </c>
    </row>
    <row r="2426" spans="1:11" ht="409.5" hidden="1">
      <c r="A2426" s="20">
        <v>5757</v>
      </c>
      <c r="B2426" s="31" t="s">
        <v>84</v>
      </c>
      <c r="C2426" s="53" t="s">
        <v>3414</v>
      </c>
      <c r="D2426" s="33" t="s">
        <v>3415</v>
      </c>
      <c r="E2426" s="121">
        <v>44800</v>
      </c>
      <c r="F2426" s="21"/>
      <c r="G2426" s="25">
        <f t="shared" si="74"/>
        <v>0</v>
      </c>
      <c r="H2426" s="26"/>
      <c r="I2426" s="26"/>
      <c r="J2426" s="26"/>
      <c r="K2426" s="26">
        <f t="shared" si="75"/>
        <v>0</v>
      </c>
    </row>
    <row r="2427" spans="1:11" ht="36" hidden="1">
      <c r="A2427" s="20">
        <v>5758</v>
      </c>
      <c r="B2427" s="31"/>
      <c r="C2427" s="53" t="s">
        <v>3416</v>
      </c>
      <c r="D2427" s="33"/>
      <c r="E2427" s="121"/>
      <c r="F2427" s="21"/>
      <c r="G2427" s="25">
        <f t="shared" si="74"/>
        <v>0</v>
      </c>
      <c r="H2427" s="26"/>
      <c r="I2427" s="26"/>
      <c r="J2427" s="26"/>
      <c r="K2427" s="26">
        <f t="shared" si="75"/>
        <v>0</v>
      </c>
    </row>
    <row r="2428" spans="1:11" ht="409.5" hidden="1">
      <c r="A2428" s="20">
        <v>5759</v>
      </c>
      <c r="B2428" s="31" t="s">
        <v>84</v>
      </c>
      <c r="C2428" s="39" t="s">
        <v>3417</v>
      </c>
      <c r="D2428" s="33" t="s">
        <v>3418</v>
      </c>
      <c r="E2428" s="121">
        <v>44700</v>
      </c>
      <c r="F2428" s="21"/>
      <c r="G2428" s="25">
        <f t="shared" si="74"/>
        <v>0</v>
      </c>
      <c r="H2428" s="26"/>
      <c r="I2428" s="26"/>
      <c r="J2428" s="26"/>
      <c r="K2428" s="26">
        <f t="shared" si="75"/>
        <v>0</v>
      </c>
    </row>
    <row r="2429" spans="1:11" ht="409.5" hidden="1">
      <c r="A2429" s="20">
        <v>5760</v>
      </c>
      <c r="B2429" s="31" t="s">
        <v>84</v>
      </c>
      <c r="C2429" s="39" t="s">
        <v>3419</v>
      </c>
      <c r="D2429" s="33" t="s">
        <v>3420</v>
      </c>
      <c r="E2429" s="121">
        <v>46500</v>
      </c>
      <c r="F2429" s="21"/>
      <c r="G2429" s="25">
        <f t="shared" si="74"/>
        <v>0</v>
      </c>
      <c r="H2429" s="26"/>
      <c r="I2429" s="26"/>
      <c r="J2429" s="26"/>
      <c r="K2429" s="26">
        <f t="shared" si="75"/>
        <v>0</v>
      </c>
    </row>
    <row r="2430" spans="1:11" ht="409.5" hidden="1">
      <c r="A2430" s="20">
        <v>5761</v>
      </c>
      <c r="B2430" s="31" t="s">
        <v>84</v>
      </c>
      <c r="C2430" s="39" t="s">
        <v>3421</v>
      </c>
      <c r="D2430" s="33" t="s">
        <v>3422</v>
      </c>
      <c r="E2430" s="121">
        <v>39600</v>
      </c>
      <c r="F2430" s="21"/>
      <c r="G2430" s="25">
        <f t="shared" si="74"/>
        <v>0</v>
      </c>
      <c r="H2430" s="26"/>
      <c r="I2430" s="26"/>
      <c r="J2430" s="26"/>
      <c r="K2430" s="26">
        <f t="shared" si="75"/>
        <v>0</v>
      </c>
    </row>
    <row r="2431" spans="1:11" ht="409.5" hidden="1">
      <c r="A2431" s="20">
        <v>5762</v>
      </c>
      <c r="B2431" s="31" t="s">
        <v>84</v>
      </c>
      <c r="C2431" s="39" t="s">
        <v>3423</v>
      </c>
      <c r="D2431" s="33" t="s">
        <v>3424</v>
      </c>
      <c r="E2431" s="121">
        <v>42700</v>
      </c>
      <c r="F2431" s="21"/>
      <c r="G2431" s="25">
        <f t="shared" si="74"/>
        <v>0</v>
      </c>
      <c r="H2431" s="26"/>
      <c r="I2431" s="26"/>
      <c r="J2431" s="26"/>
      <c r="K2431" s="26">
        <f t="shared" si="75"/>
        <v>0</v>
      </c>
    </row>
    <row r="2432" spans="1:11" ht="409.5" hidden="1">
      <c r="A2432" s="20">
        <v>5763</v>
      </c>
      <c r="B2432" s="31" t="s">
        <v>84</v>
      </c>
      <c r="C2432" s="53" t="s">
        <v>3425</v>
      </c>
      <c r="D2432" s="33" t="s">
        <v>3426</v>
      </c>
      <c r="E2432" s="121">
        <v>52000</v>
      </c>
      <c r="F2432" s="21"/>
      <c r="G2432" s="25">
        <f t="shared" si="74"/>
        <v>0</v>
      </c>
      <c r="H2432" s="26"/>
      <c r="I2432" s="26"/>
      <c r="J2432" s="26"/>
      <c r="K2432" s="26">
        <f t="shared" si="75"/>
        <v>0</v>
      </c>
    </row>
    <row r="2433" spans="1:11" ht="409.5" hidden="1">
      <c r="A2433" s="20">
        <v>5764</v>
      </c>
      <c r="B2433" s="31" t="s">
        <v>84</v>
      </c>
      <c r="C2433" s="53" t="s">
        <v>3427</v>
      </c>
      <c r="D2433" s="33" t="s">
        <v>3428</v>
      </c>
      <c r="E2433" s="121">
        <v>41100</v>
      </c>
      <c r="F2433" s="21"/>
      <c r="G2433" s="25">
        <f t="shared" si="74"/>
        <v>0</v>
      </c>
      <c r="H2433" s="26"/>
      <c r="I2433" s="26"/>
      <c r="J2433" s="26"/>
      <c r="K2433" s="26">
        <f t="shared" si="75"/>
        <v>0</v>
      </c>
    </row>
    <row r="2434" spans="1:11" ht="409.5" hidden="1">
      <c r="A2434" s="20">
        <v>5765</v>
      </c>
      <c r="B2434" s="31" t="s">
        <v>84</v>
      </c>
      <c r="C2434" s="53" t="s">
        <v>3429</v>
      </c>
      <c r="D2434" s="33" t="s">
        <v>3430</v>
      </c>
      <c r="E2434" s="121">
        <v>44400</v>
      </c>
      <c r="F2434" s="21"/>
      <c r="G2434" s="25">
        <f t="shared" si="74"/>
        <v>0</v>
      </c>
      <c r="H2434" s="26"/>
      <c r="I2434" s="26"/>
      <c r="J2434" s="26"/>
      <c r="K2434" s="26">
        <f t="shared" si="75"/>
        <v>0</v>
      </c>
    </row>
    <row r="2435" spans="1:11" ht="409.5" hidden="1">
      <c r="A2435" s="20">
        <v>5766</v>
      </c>
      <c r="B2435" s="31" t="s">
        <v>84</v>
      </c>
      <c r="C2435" s="53" t="s">
        <v>3431</v>
      </c>
      <c r="D2435" s="33" t="s">
        <v>3432</v>
      </c>
      <c r="E2435" s="121">
        <v>45400</v>
      </c>
      <c r="F2435" s="21"/>
      <c r="G2435" s="25">
        <f t="shared" si="74"/>
        <v>0</v>
      </c>
      <c r="H2435" s="26"/>
      <c r="I2435" s="26"/>
      <c r="J2435" s="26"/>
      <c r="K2435" s="26">
        <f t="shared" si="75"/>
        <v>0</v>
      </c>
    </row>
    <row r="2436" spans="1:11" ht="409.5" hidden="1">
      <c r="A2436" s="20">
        <v>5767</v>
      </c>
      <c r="B2436" s="31" t="s">
        <v>84</v>
      </c>
      <c r="C2436" s="39" t="s">
        <v>3433</v>
      </c>
      <c r="D2436" s="33" t="s">
        <v>3434</v>
      </c>
      <c r="E2436" s="121">
        <v>56400</v>
      </c>
      <c r="F2436" s="21"/>
      <c r="G2436" s="25">
        <f t="shared" si="74"/>
        <v>0</v>
      </c>
      <c r="H2436" s="26"/>
      <c r="I2436" s="26"/>
      <c r="J2436" s="26"/>
      <c r="K2436" s="26">
        <f t="shared" si="75"/>
        <v>0</v>
      </c>
    </row>
    <row r="2437" spans="1:11" ht="48" hidden="1">
      <c r="A2437" s="20">
        <v>5768</v>
      </c>
      <c r="B2437" s="31"/>
      <c r="C2437" s="39" t="s">
        <v>3435</v>
      </c>
      <c r="D2437" s="33"/>
      <c r="E2437" s="121"/>
      <c r="F2437" s="21"/>
      <c r="G2437" s="25">
        <f t="shared" si="74"/>
        <v>0</v>
      </c>
      <c r="H2437" s="26"/>
      <c r="I2437" s="26"/>
      <c r="J2437" s="26"/>
      <c r="K2437" s="26">
        <f t="shared" si="75"/>
        <v>0</v>
      </c>
    </row>
    <row r="2438" spans="1:11" ht="409.5" hidden="1">
      <c r="A2438" s="20">
        <v>5769</v>
      </c>
      <c r="B2438" s="31" t="s">
        <v>84</v>
      </c>
      <c r="C2438" s="39" t="s">
        <v>3436</v>
      </c>
      <c r="D2438" s="33" t="s">
        <v>3437</v>
      </c>
      <c r="E2438" s="121">
        <v>46100</v>
      </c>
      <c r="F2438" s="21"/>
      <c r="G2438" s="25">
        <f t="shared" si="74"/>
        <v>0</v>
      </c>
      <c r="H2438" s="26"/>
      <c r="I2438" s="26"/>
      <c r="J2438" s="26"/>
      <c r="K2438" s="26">
        <f t="shared" si="75"/>
        <v>0</v>
      </c>
    </row>
    <row r="2439" spans="1:11" ht="24" hidden="1">
      <c r="A2439" s="20">
        <v>5770</v>
      </c>
      <c r="B2439" s="31"/>
      <c r="C2439" s="39" t="s">
        <v>3438</v>
      </c>
      <c r="D2439" s="33"/>
      <c r="E2439" s="44"/>
      <c r="F2439" s="21"/>
      <c r="G2439" s="25">
        <f t="shared" si="74"/>
        <v>0</v>
      </c>
      <c r="H2439" s="26"/>
      <c r="I2439" s="26"/>
      <c r="J2439" s="26"/>
      <c r="K2439" s="26">
        <f t="shared" si="75"/>
        <v>0</v>
      </c>
    </row>
    <row r="2440" spans="1:11" ht="409.5" hidden="1">
      <c r="A2440" s="20">
        <v>5771</v>
      </c>
      <c r="B2440" s="31" t="s">
        <v>84</v>
      </c>
      <c r="C2440" s="53" t="s">
        <v>3439</v>
      </c>
      <c r="D2440" s="33" t="s">
        <v>3440</v>
      </c>
      <c r="E2440" s="121">
        <v>44500</v>
      </c>
      <c r="F2440" s="21"/>
      <c r="G2440" s="25">
        <f t="shared" si="74"/>
        <v>0</v>
      </c>
      <c r="H2440" s="26"/>
      <c r="I2440" s="26"/>
      <c r="J2440" s="26"/>
      <c r="K2440" s="26">
        <f t="shared" si="75"/>
        <v>0</v>
      </c>
    </row>
    <row r="2441" spans="1:11" ht="409.5" hidden="1">
      <c r="A2441" s="20">
        <v>5772</v>
      </c>
      <c r="B2441" s="31" t="s">
        <v>84</v>
      </c>
      <c r="C2441" s="53" t="s">
        <v>3441</v>
      </c>
      <c r="D2441" s="33" t="s">
        <v>3442</v>
      </c>
      <c r="E2441" s="121">
        <v>42600</v>
      </c>
      <c r="F2441" s="21"/>
      <c r="G2441" s="25">
        <f t="shared" si="74"/>
        <v>0</v>
      </c>
      <c r="H2441" s="26"/>
      <c r="I2441" s="26"/>
      <c r="J2441" s="26"/>
      <c r="K2441" s="26">
        <f t="shared" si="75"/>
        <v>0</v>
      </c>
    </row>
    <row r="2442" spans="1:11" ht="409.5" hidden="1">
      <c r="A2442" s="20">
        <v>5773</v>
      </c>
      <c r="B2442" s="31" t="s">
        <v>84</v>
      </c>
      <c r="C2442" s="53" t="s">
        <v>3443</v>
      </c>
      <c r="D2442" s="33" t="s">
        <v>3444</v>
      </c>
      <c r="E2442" s="121">
        <v>51800</v>
      </c>
      <c r="F2442" s="21"/>
      <c r="G2442" s="25">
        <f t="shared" si="74"/>
        <v>0</v>
      </c>
      <c r="H2442" s="26"/>
      <c r="I2442" s="26"/>
      <c r="J2442" s="26"/>
      <c r="K2442" s="26">
        <f t="shared" si="75"/>
        <v>0</v>
      </c>
    </row>
    <row r="2443" spans="1:11" ht="409.5" hidden="1">
      <c r="A2443" s="20">
        <v>5774</v>
      </c>
      <c r="B2443" s="31" t="s">
        <v>84</v>
      </c>
      <c r="C2443" s="39" t="s">
        <v>3445</v>
      </c>
      <c r="D2443" s="33" t="s">
        <v>3446</v>
      </c>
      <c r="E2443" s="121">
        <v>34200</v>
      </c>
      <c r="F2443" s="21"/>
      <c r="G2443" s="25">
        <f t="shared" si="74"/>
        <v>0</v>
      </c>
      <c r="H2443" s="26"/>
      <c r="I2443" s="26"/>
      <c r="J2443" s="26"/>
      <c r="K2443" s="26">
        <f t="shared" si="75"/>
        <v>0</v>
      </c>
    </row>
    <row r="2444" spans="1:11" ht="24" hidden="1">
      <c r="A2444" s="20">
        <v>5775</v>
      </c>
      <c r="B2444" s="31"/>
      <c r="C2444" s="39" t="s">
        <v>3447</v>
      </c>
      <c r="D2444" s="33"/>
      <c r="E2444" s="121"/>
      <c r="F2444" s="21"/>
      <c r="G2444" s="25">
        <f t="shared" si="74"/>
        <v>0</v>
      </c>
      <c r="H2444" s="26"/>
      <c r="I2444" s="26"/>
      <c r="J2444" s="26"/>
      <c r="K2444" s="26">
        <f t="shared" si="75"/>
        <v>0</v>
      </c>
    </row>
    <row r="2445" spans="1:11" ht="409.5" hidden="1">
      <c r="A2445" s="20">
        <v>5776</v>
      </c>
      <c r="B2445" s="31" t="s">
        <v>84</v>
      </c>
      <c r="C2445" s="39" t="s">
        <v>3448</v>
      </c>
      <c r="D2445" s="33" t="s">
        <v>3449</v>
      </c>
      <c r="E2445" s="121">
        <v>36500</v>
      </c>
      <c r="F2445" s="21"/>
      <c r="G2445" s="25">
        <f t="shared" si="74"/>
        <v>0</v>
      </c>
      <c r="H2445" s="26"/>
      <c r="I2445" s="26"/>
      <c r="J2445" s="26"/>
      <c r="K2445" s="26">
        <f t="shared" si="75"/>
        <v>0</v>
      </c>
    </row>
    <row r="2446" spans="1:11" ht="24" hidden="1">
      <c r="A2446" s="20">
        <v>5777</v>
      </c>
      <c r="B2446" s="31"/>
      <c r="C2446" s="59" t="s">
        <v>3450</v>
      </c>
      <c r="D2446" s="33"/>
      <c r="E2446" s="121"/>
      <c r="F2446" s="21"/>
      <c r="G2446" s="25">
        <f t="shared" si="74"/>
        <v>0</v>
      </c>
      <c r="H2446" s="26"/>
      <c r="I2446" s="26"/>
      <c r="J2446" s="26">
        <v>1E-4</v>
      </c>
      <c r="K2446" s="26">
        <f t="shared" si="75"/>
        <v>0</v>
      </c>
    </row>
    <row r="2447" spans="1:11" ht="409.5" hidden="1">
      <c r="A2447" s="20">
        <v>5778</v>
      </c>
      <c r="B2447" s="66" t="s">
        <v>84</v>
      </c>
      <c r="C2447" s="63" t="s">
        <v>3451</v>
      </c>
      <c r="D2447" s="29" t="s">
        <v>3452</v>
      </c>
      <c r="E2447" s="121">
        <v>30900</v>
      </c>
      <c r="F2447" s="21">
        <v>0</v>
      </c>
      <c r="G2447" s="25">
        <f t="shared" si="74"/>
        <v>0</v>
      </c>
      <c r="H2447" s="26">
        <v>0</v>
      </c>
      <c r="I2447" s="26">
        <v>0</v>
      </c>
      <c r="J2447" s="26">
        <v>0</v>
      </c>
      <c r="K2447" s="26">
        <f t="shared" si="75"/>
        <v>0</v>
      </c>
    </row>
    <row r="2448" spans="1:11" ht="409.5" hidden="1">
      <c r="A2448" s="20">
        <v>5779</v>
      </c>
      <c r="B2448" s="31" t="s">
        <v>84</v>
      </c>
      <c r="C2448" s="63" t="s">
        <v>3453</v>
      </c>
      <c r="D2448" s="33" t="s">
        <v>3454</v>
      </c>
      <c r="E2448" s="121">
        <v>18200</v>
      </c>
      <c r="F2448" s="21"/>
      <c r="G2448" s="25">
        <f t="shared" ref="G2448:G2511" si="76">E2448*F2448</f>
        <v>0</v>
      </c>
      <c r="H2448" s="26"/>
      <c r="I2448" s="26"/>
      <c r="J2448" s="26"/>
      <c r="K2448" s="26">
        <f t="shared" ref="K2448:K2511" si="77">E2448*J2448</f>
        <v>0</v>
      </c>
    </row>
    <row r="2449" spans="1:11" ht="409.5" hidden="1">
      <c r="A2449" s="20">
        <v>5780</v>
      </c>
      <c r="B2449" s="31" t="s">
        <v>84</v>
      </c>
      <c r="C2449" s="63" t="s">
        <v>3455</v>
      </c>
      <c r="D2449" s="33" t="s">
        <v>3456</v>
      </c>
      <c r="E2449" s="121">
        <v>26300</v>
      </c>
      <c r="F2449" s="21">
        <v>0</v>
      </c>
      <c r="G2449" s="25">
        <f t="shared" si="76"/>
        <v>0</v>
      </c>
      <c r="H2449" s="26"/>
      <c r="I2449" s="26"/>
      <c r="J2449" s="26">
        <v>0</v>
      </c>
      <c r="K2449" s="26">
        <f t="shared" si="77"/>
        <v>0</v>
      </c>
    </row>
    <row r="2450" spans="1:11" ht="93.75" customHeight="1">
      <c r="A2450" s="20">
        <v>5781</v>
      </c>
      <c r="B2450" s="31" t="s">
        <v>84</v>
      </c>
      <c r="C2450" s="63" t="s">
        <v>3457</v>
      </c>
      <c r="D2450" s="33" t="s">
        <v>3458</v>
      </c>
      <c r="E2450" s="121">
        <v>37600</v>
      </c>
      <c r="F2450" s="21">
        <v>2</v>
      </c>
      <c r="G2450" s="25">
        <f t="shared" si="76"/>
        <v>75200</v>
      </c>
      <c r="H2450" s="26">
        <v>1</v>
      </c>
      <c r="I2450" s="26">
        <f>1*16540</f>
        <v>16540</v>
      </c>
      <c r="J2450" s="26">
        <v>1</v>
      </c>
      <c r="K2450" s="26">
        <f t="shared" si="77"/>
        <v>37600</v>
      </c>
    </row>
    <row r="2451" spans="1:11" ht="409.5" hidden="1">
      <c r="A2451" s="20">
        <v>5782</v>
      </c>
      <c r="B2451" s="31" t="s">
        <v>84</v>
      </c>
      <c r="C2451" s="39" t="s">
        <v>3459</v>
      </c>
      <c r="D2451" s="33" t="s">
        <v>3460</v>
      </c>
      <c r="E2451" s="121">
        <v>32400</v>
      </c>
      <c r="F2451" s="21"/>
      <c r="G2451" s="25">
        <f t="shared" si="76"/>
        <v>0</v>
      </c>
      <c r="H2451" s="26"/>
      <c r="I2451" s="26"/>
      <c r="J2451" s="26"/>
      <c r="K2451" s="26">
        <f t="shared" si="77"/>
        <v>0</v>
      </c>
    </row>
    <row r="2452" spans="1:11" ht="409.5" hidden="1">
      <c r="A2452" s="20">
        <v>5783</v>
      </c>
      <c r="B2452" s="31" t="s">
        <v>84</v>
      </c>
      <c r="C2452" s="39" t="s">
        <v>3461</v>
      </c>
      <c r="D2452" s="33" t="s">
        <v>3462</v>
      </c>
      <c r="E2452" s="121">
        <v>32400</v>
      </c>
      <c r="F2452" s="21"/>
      <c r="G2452" s="25">
        <f t="shared" si="76"/>
        <v>0</v>
      </c>
      <c r="H2452" s="26"/>
      <c r="I2452" s="26"/>
      <c r="J2452" s="26"/>
      <c r="K2452" s="26">
        <f t="shared" si="77"/>
        <v>0</v>
      </c>
    </row>
    <row r="2453" spans="1:11" ht="409.5" hidden="1">
      <c r="A2453" s="20">
        <v>5784</v>
      </c>
      <c r="B2453" s="31" t="s">
        <v>84</v>
      </c>
      <c r="C2453" s="39" t="s">
        <v>3463</v>
      </c>
      <c r="D2453" s="33" t="s">
        <v>3464</v>
      </c>
      <c r="E2453" s="121">
        <v>35000</v>
      </c>
      <c r="F2453" s="21"/>
      <c r="G2453" s="25">
        <f t="shared" si="76"/>
        <v>0</v>
      </c>
      <c r="H2453" s="26"/>
      <c r="I2453" s="26"/>
      <c r="J2453" s="26"/>
      <c r="K2453" s="26">
        <f t="shared" si="77"/>
        <v>0</v>
      </c>
    </row>
    <row r="2454" spans="1:11" ht="409.5" hidden="1">
      <c r="A2454" s="20">
        <v>5785</v>
      </c>
      <c r="B2454" s="31" t="s">
        <v>84</v>
      </c>
      <c r="C2454" s="39" t="s">
        <v>3465</v>
      </c>
      <c r="D2454" s="33" t="s">
        <v>3466</v>
      </c>
      <c r="E2454" s="121">
        <v>37600</v>
      </c>
      <c r="F2454" s="21"/>
      <c r="G2454" s="25">
        <f t="shared" si="76"/>
        <v>0</v>
      </c>
      <c r="H2454" s="26"/>
      <c r="I2454" s="26"/>
      <c r="J2454" s="26"/>
      <c r="K2454" s="26">
        <f t="shared" si="77"/>
        <v>0</v>
      </c>
    </row>
    <row r="2455" spans="1:11" ht="409.5" hidden="1">
      <c r="A2455" s="20">
        <v>5786</v>
      </c>
      <c r="B2455" s="31" t="s">
        <v>84</v>
      </c>
      <c r="C2455" s="39" t="s">
        <v>3467</v>
      </c>
      <c r="D2455" s="33" t="s">
        <v>3468</v>
      </c>
      <c r="E2455" s="121">
        <v>37800</v>
      </c>
      <c r="F2455" s="21">
        <v>0</v>
      </c>
      <c r="G2455" s="25">
        <f t="shared" si="76"/>
        <v>0</v>
      </c>
      <c r="H2455" s="26">
        <v>0</v>
      </c>
      <c r="I2455" s="26">
        <v>0</v>
      </c>
      <c r="J2455" s="26">
        <v>0</v>
      </c>
      <c r="K2455" s="26">
        <f t="shared" si="77"/>
        <v>0</v>
      </c>
    </row>
    <row r="2456" spans="1:11" ht="24" hidden="1">
      <c r="A2456" s="20">
        <v>5787</v>
      </c>
      <c r="B2456" s="31"/>
      <c r="C2456" s="38" t="s">
        <v>3469</v>
      </c>
      <c r="D2456" s="33"/>
      <c r="E2456" s="121"/>
      <c r="F2456" s="21"/>
      <c r="G2456" s="25">
        <f t="shared" si="76"/>
        <v>0</v>
      </c>
      <c r="H2456" s="26"/>
      <c r="I2456" s="26"/>
      <c r="J2456" s="26"/>
      <c r="K2456" s="26">
        <f t="shared" si="77"/>
        <v>0</v>
      </c>
    </row>
    <row r="2457" spans="1:11" ht="409.5" hidden="1">
      <c r="A2457" s="20">
        <v>5788</v>
      </c>
      <c r="B2457" s="31" t="s">
        <v>84</v>
      </c>
      <c r="C2457" s="63" t="s">
        <v>3470</v>
      </c>
      <c r="D2457" s="33" t="s">
        <v>3471</v>
      </c>
      <c r="E2457" s="121">
        <v>30900</v>
      </c>
      <c r="F2457" s="21">
        <v>0</v>
      </c>
      <c r="G2457" s="25">
        <f t="shared" si="76"/>
        <v>0</v>
      </c>
      <c r="H2457" s="26">
        <v>0</v>
      </c>
      <c r="I2457" s="26">
        <v>0</v>
      </c>
      <c r="J2457" s="26">
        <v>0</v>
      </c>
      <c r="K2457" s="26">
        <f t="shared" si="77"/>
        <v>0</v>
      </c>
    </row>
    <row r="2458" spans="1:11" ht="90.75" customHeight="1">
      <c r="A2458" s="20">
        <v>5789</v>
      </c>
      <c r="B2458" s="31" t="s">
        <v>84</v>
      </c>
      <c r="C2458" s="63" t="s">
        <v>3472</v>
      </c>
      <c r="D2458" s="33" t="s">
        <v>3473</v>
      </c>
      <c r="E2458" s="121">
        <v>18200</v>
      </c>
      <c r="F2458" s="21">
        <v>2</v>
      </c>
      <c r="G2458" s="25">
        <f t="shared" si="76"/>
        <v>36400</v>
      </c>
      <c r="H2458" s="26">
        <v>1</v>
      </c>
      <c r="I2458" s="26">
        <f>1*12990</f>
        <v>12990</v>
      </c>
      <c r="J2458" s="26">
        <v>1</v>
      </c>
      <c r="K2458" s="26">
        <f t="shared" si="77"/>
        <v>18200</v>
      </c>
    </row>
    <row r="2459" spans="1:11" ht="409.5" hidden="1">
      <c r="A2459" s="20">
        <v>5790</v>
      </c>
      <c r="B2459" s="31" t="s">
        <v>84</v>
      </c>
      <c r="C2459" s="63" t="s">
        <v>3474</v>
      </c>
      <c r="D2459" s="33" t="s">
        <v>3475</v>
      </c>
      <c r="E2459" s="121">
        <v>32400</v>
      </c>
      <c r="F2459" s="21"/>
      <c r="G2459" s="25">
        <f t="shared" si="76"/>
        <v>0</v>
      </c>
      <c r="H2459" s="26"/>
      <c r="I2459" s="26"/>
      <c r="J2459" s="26"/>
      <c r="K2459" s="26">
        <f t="shared" si="77"/>
        <v>0</v>
      </c>
    </row>
    <row r="2460" spans="1:11" ht="409.5" hidden="1">
      <c r="A2460" s="20">
        <v>5791</v>
      </c>
      <c r="B2460" s="31" t="s">
        <v>84</v>
      </c>
      <c r="C2460" s="29" t="s">
        <v>3476</v>
      </c>
      <c r="D2460" s="33" t="s">
        <v>3477</v>
      </c>
      <c r="E2460" s="121">
        <v>35300</v>
      </c>
      <c r="F2460" s="21"/>
      <c r="G2460" s="25">
        <f t="shared" si="76"/>
        <v>0</v>
      </c>
      <c r="H2460" s="26"/>
      <c r="I2460" s="26"/>
      <c r="J2460" s="26"/>
      <c r="K2460" s="26">
        <f t="shared" si="77"/>
        <v>0</v>
      </c>
    </row>
    <row r="2461" spans="1:11" ht="409.5" hidden="1">
      <c r="A2461" s="20">
        <v>5792</v>
      </c>
      <c r="B2461" s="31" t="s">
        <v>84</v>
      </c>
      <c r="C2461" s="63" t="s">
        <v>3478</v>
      </c>
      <c r="D2461" s="33" t="s">
        <v>3479</v>
      </c>
      <c r="E2461" s="121">
        <v>30800</v>
      </c>
      <c r="F2461" s="21"/>
      <c r="G2461" s="25">
        <f t="shared" si="76"/>
        <v>0</v>
      </c>
      <c r="H2461" s="26"/>
      <c r="I2461" s="26"/>
      <c r="J2461" s="26"/>
      <c r="K2461" s="26">
        <f t="shared" si="77"/>
        <v>0</v>
      </c>
    </row>
    <row r="2462" spans="1:11" ht="24" hidden="1">
      <c r="A2462" s="20">
        <v>5793</v>
      </c>
      <c r="B2462" s="31"/>
      <c r="C2462" s="63" t="s">
        <v>3480</v>
      </c>
      <c r="D2462" s="33"/>
      <c r="E2462" s="121"/>
      <c r="F2462" s="21"/>
      <c r="G2462" s="25">
        <f t="shared" si="76"/>
        <v>0</v>
      </c>
      <c r="H2462" s="26"/>
      <c r="I2462" s="26"/>
      <c r="J2462" s="26"/>
      <c r="K2462" s="26">
        <f t="shared" si="77"/>
        <v>0</v>
      </c>
    </row>
    <row r="2463" spans="1:11" ht="409.5" hidden="1">
      <c r="A2463" s="20">
        <v>5794</v>
      </c>
      <c r="B2463" s="31" t="s">
        <v>84</v>
      </c>
      <c r="C2463" s="39" t="s">
        <v>3481</v>
      </c>
      <c r="D2463" s="29" t="s">
        <v>3482</v>
      </c>
      <c r="E2463" s="121">
        <v>55700</v>
      </c>
      <c r="F2463" s="21"/>
      <c r="G2463" s="25">
        <f t="shared" si="76"/>
        <v>0</v>
      </c>
      <c r="H2463" s="26"/>
      <c r="I2463" s="26"/>
      <c r="J2463" s="26"/>
      <c r="K2463" s="26">
        <f t="shared" si="77"/>
        <v>0</v>
      </c>
    </row>
    <row r="2464" spans="1:11" ht="409.5" hidden="1">
      <c r="A2464" s="20">
        <v>5795</v>
      </c>
      <c r="B2464" s="31" t="s">
        <v>84</v>
      </c>
      <c r="C2464" s="39" t="s">
        <v>3483</v>
      </c>
      <c r="D2464" s="33" t="s">
        <v>3484</v>
      </c>
      <c r="E2464" s="121">
        <v>79700</v>
      </c>
      <c r="F2464" s="21"/>
      <c r="G2464" s="25">
        <f t="shared" si="76"/>
        <v>0</v>
      </c>
      <c r="H2464" s="26"/>
      <c r="I2464" s="26"/>
      <c r="J2464" s="26"/>
      <c r="K2464" s="26">
        <f t="shared" si="77"/>
        <v>0</v>
      </c>
    </row>
    <row r="2465" spans="1:11" ht="409.5" hidden="1">
      <c r="A2465" s="20">
        <v>5796</v>
      </c>
      <c r="B2465" s="31" t="s">
        <v>84</v>
      </c>
      <c r="C2465" s="39" t="s">
        <v>3485</v>
      </c>
      <c r="D2465" s="33" t="s">
        <v>3486</v>
      </c>
      <c r="E2465" s="121">
        <v>98700</v>
      </c>
      <c r="F2465" s="21"/>
      <c r="G2465" s="25">
        <f t="shared" si="76"/>
        <v>0</v>
      </c>
      <c r="H2465" s="26"/>
      <c r="I2465" s="26"/>
      <c r="J2465" s="26"/>
      <c r="K2465" s="26">
        <f t="shared" si="77"/>
        <v>0</v>
      </c>
    </row>
    <row r="2466" spans="1:11" ht="409.5" hidden="1">
      <c r="A2466" s="20">
        <v>5797</v>
      </c>
      <c r="B2466" s="31" t="s">
        <v>84</v>
      </c>
      <c r="C2466" s="39" t="s">
        <v>3487</v>
      </c>
      <c r="D2466" s="29" t="s">
        <v>3482</v>
      </c>
      <c r="E2466" s="121">
        <v>33100</v>
      </c>
      <c r="F2466" s="21"/>
      <c r="G2466" s="25">
        <f t="shared" si="76"/>
        <v>0</v>
      </c>
      <c r="H2466" s="26"/>
      <c r="I2466" s="26"/>
      <c r="J2466" s="26"/>
      <c r="K2466" s="26">
        <f t="shared" si="77"/>
        <v>0</v>
      </c>
    </row>
    <row r="2467" spans="1:11" ht="409.5" hidden="1">
      <c r="A2467" s="20">
        <v>5798</v>
      </c>
      <c r="B2467" s="31" t="s">
        <v>84</v>
      </c>
      <c r="C2467" s="39" t="s">
        <v>3488</v>
      </c>
      <c r="D2467" s="33" t="s">
        <v>3484</v>
      </c>
      <c r="E2467" s="121">
        <v>46400</v>
      </c>
      <c r="F2467" s="21"/>
      <c r="G2467" s="25">
        <f t="shared" si="76"/>
        <v>0</v>
      </c>
      <c r="H2467" s="26"/>
      <c r="I2467" s="26"/>
      <c r="J2467" s="26"/>
      <c r="K2467" s="26">
        <f t="shared" si="77"/>
        <v>0</v>
      </c>
    </row>
    <row r="2468" spans="1:11" ht="409.5" hidden="1">
      <c r="A2468" s="20">
        <v>5799</v>
      </c>
      <c r="B2468" s="36" t="s">
        <v>84</v>
      </c>
      <c r="C2468" s="52" t="s">
        <v>3489</v>
      </c>
      <c r="D2468" s="33" t="s">
        <v>3490</v>
      </c>
      <c r="E2468" s="121">
        <v>27800</v>
      </c>
      <c r="F2468" s="21"/>
      <c r="G2468" s="25">
        <f t="shared" si="76"/>
        <v>0</v>
      </c>
      <c r="H2468" s="26"/>
      <c r="I2468" s="26"/>
      <c r="J2468" s="26"/>
      <c r="K2468" s="26">
        <f t="shared" si="77"/>
        <v>0</v>
      </c>
    </row>
    <row r="2469" spans="1:11" ht="48" hidden="1">
      <c r="A2469" s="20">
        <v>5800</v>
      </c>
      <c r="B2469" s="36"/>
      <c r="C2469" s="106" t="s">
        <v>3491</v>
      </c>
      <c r="D2469" s="33"/>
      <c r="E2469" s="121"/>
      <c r="F2469" s="21"/>
      <c r="G2469" s="25">
        <f t="shared" si="76"/>
        <v>0</v>
      </c>
      <c r="H2469" s="26"/>
      <c r="I2469" s="26"/>
      <c r="J2469" s="26"/>
      <c r="K2469" s="26">
        <f t="shared" si="77"/>
        <v>0</v>
      </c>
    </row>
    <row r="2470" spans="1:11" ht="409.5" hidden="1">
      <c r="A2470" s="20">
        <v>5801</v>
      </c>
      <c r="B2470" s="36" t="s">
        <v>84</v>
      </c>
      <c r="C2470" s="52" t="s">
        <v>3492</v>
      </c>
      <c r="D2470" s="33" t="s">
        <v>3493</v>
      </c>
      <c r="E2470" s="104">
        <v>13166.28</v>
      </c>
      <c r="F2470" s="21"/>
      <c r="G2470" s="25">
        <f t="shared" si="76"/>
        <v>0</v>
      </c>
      <c r="H2470" s="26"/>
      <c r="I2470" s="26"/>
      <c r="J2470" s="26"/>
      <c r="K2470" s="26">
        <f t="shared" si="77"/>
        <v>0</v>
      </c>
    </row>
    <row r="2471" spans="1:11" ht="96" hidden="1">
      <c r="A2471" s="20">
        <v>5802</v>
      </c>
      <c r="B2471" s="36" t="s">
        <v>84</v>
      </c>
      <c r="C2471" s="38" t="s">
        <v>3494</v>
      </c>
      <c r="D2471" s="33"/>
      <c r="E2471" s="104">
        <v>89927.28</v>
      </c>
      <c r="F2471" s="21"/>
      <c r="G2471" s="25">
        <f t="shared" si="76"/>
        <v>0</v>
      </c>
      <c r="H2471" s="26"/>
      <c r="I2471" s="26"/>
      <c r="J2471" s="26"/>
      <c r="K2471" s="26">
        <f t="shared" si="77"/>
        <v>0</v>
      </c>
    </row>
    <row r="2472" spans="1:11" ht="96" hidden="1">
      <c r="A2472" s="20">
        <v>5803</v>
      </c>
      <c r="B2472" s="36" t="s">
        <v>84</v>
      </c>
      <c r="C2472" s="38" t="s">
        <v>3495</v>
      </c>
      <c r="D2472" s="33"/>
      <c r="E2472" s="121"/>
      <c r="F2472" s="21"/>
      <c r="G2472" s="25">
        <f t="shared" si="76"/>
        <v>0</v>
      </c>
      <c r="H2472" s="26"/>
      <c r="I2472" s="26"/>
      <c r="J2472" s="26"/>
      <c r="K2472" s="26">
        <f t="shared" si="77"/>
        <v>0</v>
      </c>
    </row>
    <row r="2473" spans="1:11" ht="24" hidden="1">
      <c r="A2473" s="20">
        <v>5804</v>
      </c>
      <c r="B2473" s="36"/>
      <c r="C2473" s="53" t="s">
        <v>3496</v>
      </c>
      <c r="D2473" s="33"/>
      <c r="E2473" s="121"/>
      <c r="F2473" s="21"/>
      <c r="G2473" s="25">
        <f t="shared" si="76"/>
        <v>0</v>
      </c>
      <c r="H2473" s="26"/>
      <c r="I2473" s="26"/>
      <c r="J2473" s="26"/>
      <c r="K2473" s="26">
        <f t="shared" si="77"/>
        <v>0</v>
      </c>
    </row>
    <row r="2474" spans="1:11" ht="409.5" hidden="1">
      <c r="A2474" s="20">
        <v>5805</v>
      </c>
      <c r="B2474" s="31" t="s">
        <v>84</v>
      </c>
      <c r="C2474" s="39" t="s">
        <v>3497</v>
      </c>
      <c r="D2474" s="33" t="s">
        <v>3498</v>
      </c>
      <c r="E2474" s="121">
        <v>30900</v>
      </c>
      <c r="F2474" s="21"/>
      <c r="G2474" s="25">
        <f t="shared" si="76"/>
        <v>0</v>
      </c>
      <c r="H2474" s="26"/>
      <c r="I2474" s="26"/>
      <c r="J2474" s="26"/>
      <c r="K2474" s="26">
        <f t="shared" si="77"/>
        <v>0</v>
      </c>
    </row>
    <row r="2475" spans="1:11" ht="409.5" hidden="1">
      <c r="A2475" s="20">
        <v>5806</v>
      </c>
      <c r="B2475" s="31" t="s">
        <v>84</v>
      </c>
      <c r="C2475" s="39" t="s">
        <v>3499</v>
      </c>
      <c r="D2475" s="33" t="s">
        <v>3500</v>
      </c>
      <c r="E2475" s="121">
        <v>18200</v>
      </c>
      <c r="F2475" s="21"/>
      <c r="G2475" s="25">
        <f t="shared" si="76"/>
        <v>0</v>
      </c>
      <c r="H2475" s="26"/>
      <c r="I2475" s="26"/>
      <c r="J2475" s="26"/>
      <c r="K2475" s="26">
        <f t="shared" si="77"/>
        <v>0</v>
      </c>
    </row>
    <row r="2476" spans="1:11" ht="409.5" hidden="1">
      <c r="A2476" s="20">
        <v>5807</v>
      </c>
      <c r="B2476" s="31" t="s">
        <v>84</v>
      </c>
      <c r="C2476" s="39" t="s">
        <v>3501</v>
      </c>
      <c r="D2476" s="33" t="s">
        <v>3502</v>
      </c>
      <c r="E2476" s="121">
        <v>22600</v>
      </c>
      <c r="F2476" s="21"/>
      <c r="G2476" s="25">
        <f t="shared" si="76"/>
        <v>0</v>
      </c>
      <c r="H2476" s="26"/>
      <c r="I2476" s="26"/>
      <c r="J2476" s="26"/>
      <c r="K2476" s="26">
        <f t="shared" si="77"/>
        <v>0</v>
      </c>
    </row>
    <row r="2477" spans="1:11" ht="409.5" hidden="1">
      <c r="A2477" s="20">
        <v>5808</v>
      </c>
      <c r="B2477" s="31" t="s">
        <v>84</v>
      </c>
      <c r="C2477" s="39" t="s">
        <v>3503</v>
      </c>
      <c r="D2477" s="33" t="s">
        <v>3504</v>
      </c>
      <c r="E2477" s="121">
        <v>33300</v>
      </c>
      <c r="F2477" s="21"/>
      <c r="G2477" s="25">
        <f t="shared" si="76"/>
        <v>0</v>
      </c>
      <c r="H2477" s="26"/>
      <c r="I2477" s="26"/>
      <c r="J2477" s="26"/>
      <c r="K2477" s="26">
        <f t="shared" si="77"/>
        <v>0</v>
      </c>
    </row>
    <row r="2478" spans="1:11" ht="409.5" hidden="1">
      <c r="A2478" s="20">
        <v>5809</v>
      </c>
      <c r="B2478" s="31" t="s">
        <v>84</v>
      </c>
      <c r="C2478" s="39" t="s">
        <v>3505</v>
      </c>
      <c r="D2478" s="39" t="s">
        <v>3506</v>
      </c>
      <c r="E2478" s="54">
        <v>30618</v>
      </c>
      <c r="F2478" s="21"/>
      <c r="G2478" s="25">
        <f t="shared" si="76"/>
        <v>0</v>
      </c>
      <c r="H2478" s="26"/>
      <c r="I2478" s="26"/>
      <c r="J2478" s="26"/>
      <c r="K2478" s="26">
        <f t="shared" si="77"/>
        <v>0</v>
      </c>
    </row>
    <row r="2479" spans="1:11" ht="24" hidden="1">
      <c r="A2479" s="20">
        <v>5810</v>
      </c>
      <c r="B2479" s="122" t="s">
        <v>60</v>
      </c>
      <c r="C2479" s="28" t="s">
        <v>3507</v>
      </c>
      <c r="D2479" s="33"/>
      <c r="E2479" s="30"/>
      <c r="F2479" s="21"/>
      <c r="G2479" s="25">
        <f t="shared" si="76"/>
        <v>0</v>
      </c>
      <c r="H2479" s="26"/>
      <c r="I2479" s="26"/>
      <c r="J2479" s="26"/>
      <c r="K2479" s="26">
        <f t="shared" si="77"/>
        <v>0</v>
      </c>
    </row>
    <row r="2480" spans="1:11" ht="409.5" hidden="1">
      <c r="A2480" s="20">
        <v>5811</v>
      </c>
      <c r="B2480" s="31" t="s">
        <v>84</v>
      </c>
      <c r="C2480" s="38" t="s">
        <v>3508</v>
      </c>
      <c r="D2480" s="33" t="s">
        <v>3509</v>
      </c>
      <c r="E2480" s="30">
        <v>32659</v>
      </c>
      <c r="F2480" s="21"/>
      <c r="G2480" s="25">
        <f t="shared" si="76"/>
        <v>0</v>
      </c>
      <c r="H2480" s="26"/>
      <c r="I2480" s="26"/>
      <c r="J2480" s="26"/>
      <c r="K2480" s="26">
        <f t="shared" si="77"/>
        <v>0</v>
      </c>
    </row>
    <row r="2481" spans="1:11" ht="168" hidden="1">
      <c r="A2481" s="20">
        <v>5812</v>
      </c>
      <c r="B2481" s="31" t="s">
        <v>84</v>
      </c>
      <c r="C2481" s="39" t="s">
        <v>3510</v>
      </c>
      <c r="D2481" s="33" t="s">
        <v>3511</v>
      </c>
      <c r="E2481" s="30">
        <v>172800</v>
      </c>
      <c r="F2481" s="21"/>
      <c r="G2481" s="25">
        <f t="shared" si="76"/>
        <v>0</v>
      </c>
      <c r="H2481" s="26"/>
      <c r="I2481" s="26"/>
      <c r="J2481" s="26"/>
      <c r="K2481" s="26">
        <f t="shared" si="77"/>
        <v>0</v>
      </c>
    </row>
    <row r="2482" spans="1:11" ht="168" hidden="1">
      <c r="A2482" s="20">
        <v>5813</v>
      </c>
      <c r="B2482" s="31" t="s">
        <v>84</v>
      </c>
      <c r="C2482" s="39" t="s">
        <v>3512</v>
      </c>
      <c r="D2482" s="33" t="s">
        <v>3513</v>
      </c>
      <c r="E2482" s="30">
        <v>36540</v>
      </c>
      <c r="F2482" s="21"/>
      <c r="G2482" s="25">
        <f t="shared" si="76"/>
        <v>0</v>
      </c>
      <c r="H2482" s="26"/>
      <c r="I2482" s="26"/>
      <c r="J2482" s="26"/>
      <c r="K2482" s="26">
        <f t="shared" si="77"/>
        <v>0</v>
      </c>
    </row>
    <row r="2483" spans="1:11" ht="409.5" hidden="1">
      <c r="A2483" s="20">
        <v>5814</v>
      </c>
      <c r="B2483" s="31" t="s">
        <v>84</v>
      </c>
      <c r="C2483" s="39" t="s">
        <v>3514</v>
      </c>
      <c r="D2483" s="33" t="s">
        <v>3515</v>
      </c>
      <c r="E2483" s="30">
        <v>25200</v>
      </c>
      <c r="F2483" s="21"/>
      <c r="G2483" s="25">
        <f t="shared" si="76"/>
        <v>0</v>
      </c>
      <c r="H2483" s="26"/>
      <c r="I2483" s="26"/>
      <c r="J2483" s="26"/>
      <c r="K2483" s="26">
        <f t="shared" si="77"/>
        <v>0</v>
      </c>
    </row>
    <row r="2484" spans="1:11" ht="409.5" hidden="1">
      <c r="A2484" s="20">
        <v>5815</v>
      </c>
      <c r="B2484" s="31" t="s">
        <v>84</v>
      </c>
      <c r="C2484" s="39" t="s">
        <v>3516</v>
      </c>
      <c r="D2484" s="33" t="s">
        <v>3517</v>
      </c>
      <c r="E2484" s="30">
        <v>25200</v>
      </c>
      <c r="F2484" s="21"/>
      <c r="G2484" s="25">
        <f t="shared" si="76"/>
        <v>0</v>
      </c>
      <c r="H2484" s="26"/>
      <c r="I2484" s="26"/>
      <c r="J2484" s="26"/>
      <c r="K2484" s="26">
        <f t="shared" si="77"/>
        <v>0</v>
      </c>
    </row>
    <row r="2485" spans="1:11" ht="409.5" hidden="1">
      <c r="A2485" s="20">
        <v>5816</v>
      </c>
      <c r="B2485" s="31" t="s">
        <v>84</v>
      </c>
      <c r="C2485" s="39" t="s">
        <v>3518</v>
      </c>
      <c r="D2485" s="33" t="s">
        <v>3519</v>
      </c>
      <c r="E2485" s="30">
        <v>27200</v>
      </c>
      <c r="F2485" s="21"/>
      <c r="G2485" s="25">
        <f t="shared" si="76"/>
        <v>0</v>
      </c>
      <c r="H2485" s="26"/>
      <c r="I2485" s="26"/>
      <c r="J2485" s="26"/>
      <c r="K2485" s="26">
        <f t="shared" si="77"/>
        <v>0</v>
      </c>
    </row>
    <row r="2486" spans="1:11" ht="409.5" hidden="1">
      <c r="A2486" s="20">
        <v>5817</v>
      </c>
      <c r="B2486" s="31" t="s">
        <v>84</v>
      </c>
      <c r="C2486" s="39" t="s">
        <v>3520</v>
      </c>
      <c r="D2486" s="33" t="s">
        <v>3521</v>
      </c>
      <c r="E2486" s="30">
        <v>25900</v>
      </c>
      <c r="F2486" s="21">
        <v>0</v>
      </c>
      <c r="G2486" s="25">
        <f t="shared" si="76"/>
        <v>0</v>
      </c>
      <c r="H2486" s="26"/>
      <c r="I2486" s="26"/>
      <c r="J2486" s="26">
        <v>0</v>
      </c>
      <c r="K2486" s="26">
        <f t="shared" si="77"/>
        <v>0</v>
      </c>
    </row>
    <row r="2487" spans="1:11" ht="72.75" customHeight="1">
      <c r="A2487" s="20">
        <v>5818</v>
      </c>
      <c r="B2487" s="31" t="s">
        <v>84</v>
      </c>
      <c r="C2487" s="39" t="s">
        <v>3522</v>
      </c>
      <c r="D2487" s="33" t="s">
        <v>3523</v>
      </c>
      <c r="E2487" s="30">
        <v>23900</v>
      </c>
      <c r="F2487" s="21">
        <v>1</v>
      </c>
      <c r="G2487" s="25">
        <f t="shared" si="76"/>
        <v>23900</v>
      </c>
      <c r="H2487" s="26"/>
      <c r="I2487" s="26"/>
      <c r="J2487" s="26">
        <v>1</v>
      </c>
      <c r="K2487" s="26">
        <f t="shared" si="77"/>
        <v>23900</v>
      </c>
    </row>
    <row r="2488" spans="1:11" ht="409.5" hidden="1">
      <c r="A2488" s="20">
        <v>5819</v>
      </c>
      <c r="B2488" s="31" t="s">
        <v>84</v>
      </c>
      <c r="C2488" s="39" t="s">
        <v>3524</v>
      </c>
      <c r="D2488" s="33" t="s">
        <v>3525</v>
      </c>
      <c r="E2488" s="30">
        <v>23900</v>
      </c>
      <c r="F2488" s="21"/>
      <c r="G2488" s="25">
        <f t="shared" si="76"/>
        <v>0</v>
      </c>
      <c r="H2488" s="26"/>
      <c r="I2488" s="26"/>
      <c r="J2488" s="26"/>
      <c r="K2488" s="26">
        <f t="shared" si="77"/>
        <v>0</v>
      </c>
    </row>
    <row r="2489" spans="1:11" ht="409.5" hidden="1">
      <c r="A2489" s="20">
        <v>5820</v>
      </c>
      <c r="B2489" s="31" t="s">
        <v>84</v>
      </c>
      <c r="C2489" s="39" t="s">
        <v>3526</v>
      </c>
      <c r="D2489" s="33" t="s">
        <v>3527</v>
      </c>
      <c r="E2489" s="30">
        <v>35800</v>
      </c>
      <c r="F2489" s="21"/>
      <c r="G2489" s="25">
        <f t="shared" si="76"/>
        <v>0</v>
      </c>
      <c r="H2489" s="26"/>
      <c r="I2489" s="26"/>
      <c r="J2489" s="26"/>
      <c r="K2489" s="26">
        <f t="shared" si="77"/>
        <v>0</v>
      </c>
    </row>
    <row r="2490" spans="1:11" ht="409.5" hidden="1">
      <c r="A2490" s="20">
        <v>5821</v>
      </c>
      <c r="B2490" s="31" t="s">
        <v>84</v>
      </c>
      <c r="C2490" s="39" t="s">
        <v>3528</v>
      </c>
      <c r="D2490" s="33" t="s">
        <v>3529</v>
      </c>
      <c r="E2490" s="30">
        <v>23900</v>
      </c>
      <c r="F2490" s="21"/>
      <c r="G2490" s="25">
        <f t="shared" si="76"/>
        <v>0</v>
      </c>
      <c r="H2490" s="26"/>
      <c r="I2490" s="26"/>
      <c r="J2490" s="26"/>
      <c r="K2490" s="26">
        <f t="shared" si="77"/>
        <v>0</v>
      </c>
    </row>
    <row r="2491" spans="1:11" ht="81.75" customHeight="1">
      <c r="A2491" s="20">
        <v>5822</v>
      </c>
      <c r="B2491" s="31" t="s">
        <v>84</v>
      </c>
      <c r="C2491" s="39" t="s">
        <v>3530</v>
      </c>
      <c r="D2491" s="33" t="s">
        <v>3531</v>
      </c>
      <c r="E2491" s="30">
        <v>25900</v>
      </c>
      <c r="F2491" s="21">
        <v>1</v>
      </c>
      <c r="G2491" s="25">
        <f t="shared" si="76"/>
        <v>25900</v>
      </c>
      <c r="H2491" s="26"/>
      <c r="I2491" s="26"/>
      <c r="J2491" s="26">
        <v>1</v>
      </c>
      <c r="K2491" s="26">
        <f t="shared" si="77"/>
        <v>25900</v>
      </c>
    </row>
    <row r="2492" spans="1:11" ht="409.5" hidden="1">
      <c r="A2492" s="20">
        <v>5823</v>
      </c>
      <c r="B2492" s="31" t="s">
        <v>84</v>
      </c>
      <c r="C2492" s="39" t="s">
        <v>3532</v>
      </c>
      <c r="D2492" s="33" t="s">
        <v>3533</v>
      </c>
      <c r="E2492" s="30">
        <v>26800</v>
      </c>
      <c r="F2492" s="21"/>
      <c r="G2492" s="25">
        <f t="shared" si="76"/>
        <v>0</v>
      </c>
      <c r="H2492" s="26"/>
      <c r="I2492" s="26"/>
      <c r="J2492" s="26"/>
      <c r="K2492" s="26">
        <f t="shared" si="77"/>
        <v>0</v>
      </c>
    </row>
    <row r="2493" spans="1:11" ht="409.5" hidden="1">
      <c r="A2493" s="20">
        <v>5824</v>
      </c>
      <c r="B2493" s="31" t="s">
        <v>84</v>
      </c>
      <c r="C2493" s="39" t="s">
        <v>3534</v>
      </c>
      <c r="D2493" s="33" t="s">
        <v>3535</v>
      </c>
      <c r="E2493" s="30">
        <v>25900</v>
      </c>
      <c r="F2493" s="21"/>
      <c r="G2493" s="25">
        <f t="shared" si="76"/>
        <v>0</v>
      </c>
      <c r="H2493" s="26"/>
      <c r="I2493" s="26"/>
      <c r="J2493" s="26"/>
      <c r="K2493" s="26">
        <f t="shared" si="77"/>
        <v>0</v>
      </c>
    </row>
    <row r="2494" spans="1:11" ht="409.5" hidden="1">
      <c r="A2494" s="20">
        <v>5825</v>
      </c>
      <c r="B2494" s="31" t="s">
        <v>84</v>
      </c>
      <c r="C2494" s="39" t="s">
        <v>3536</v>
      </c>
      <c r="D2494" s="33" t="s">
        <v>3537</v>
      </c>
      <c r="E2494" s="30">
        <v>25900</v>
      </c>
      <c r="F2494" s="21"/>
      <c r="G2494" s="25">
        <f t="shared" si="76"/>
        <v>0</v>
      </c>
      <c r="H2494" s="26"/>
      <c r="I2494" s="26"/>
      <c r="J2494" s="26"/>
      <c r="K2494" s="26">
        <f t="shared" si="77"/>
        <v>0</v>
      </c>
    </row>
    <row r="2495" spans="1:11" ht="409.5" hidden="1">
      <c r="A2495" s="20">
        <v>5826</v>
      </c>
      <c r="B2495" s="31" t="s">
        <v>84</v>
      </c>
      <c r="C2495" s="39" t="s">
        <v>3538</v>
      </c>
      <c r="D2495" s="33" t="s">
        <v>3539</v>
      </c>
      <c r="E2495" s="30">
        <v>25900</v>
      </c>
      <c r="F2495" s="21"/>
      <c r="G2495" s="25">
        <f t="shared" si="76"/>
        <v>0</v>
      </c>
      <c r="H2495" s="26"/>
      <c r="I2495" s="26"/>
      <c r="J2495" s="26"/>
      <c r="K2495" s="26">
        <f t="shared" si="77"/>
        <v>0</v>
      </c>
    </row>
    <row r="2496" spans="1:11" ht="156" hidden="1">
      <c r="A2496" s="20">
        <v>5827</v>
      </c>
      <c r="B2496" s="31" t="s">
        <v>84</v>
      </c>
      <c r="C2496" s="39" t="s">
        <v>3540</v>
      </c>
      <c r="D2496" s="33" t="s">
        <v>3541</v>
      </c>
      <c r="E2496" s="30">
        <v>120900</v>
      </c>
      <c r="F2496" s="21"/>
      <c r="G2496" s="25">
        <f t="shared" si="76"/>
        <v>0</v>
      </c>
      <c r="H2496" s="26"/>
      <c r="I2496" s="26"/>
      <c r="J2496" s="26"/>
      <c r="K2496" s="26">
        <f t="shared" si="77"/>
        <v>0</v>
      </c>
    </row>
    <row r="2497" spans="1:11" ht="120" hidden="1">
      <c r="A2497" s="20">
        <v>5828</v>
      </c>
      <c r="B2497" s="31" t="s">
        <v>84</v>
      </c>
      <c r="C2497" s="39" t="s">
        <v>3542</v>
      </c>
      <c r="D2497" s="33" t="s">
        <v>3543</v>
      </c>
      <c r="E2497" s="30">
        <v>142000</v>
      </c>
      <c r="F2497" s="21"/>
      <c r="G2497" s="25">
        <f t="shared" si="76"/>
        <v>0</v>
      </c>
      <c r="H2497" s="26"/>
      <c r="I2497" s="26"/>
      <c r="J2497" s="26"/>
      <c r="K2497" s="26">
        <f t="shared" si="77"/>
        <v>0</v>
      </c>
    </row>
    <row r="2498" spans="1:11" ht="72" hidden="1">
      <c r="A2498" s="20">
        <v>5829</v>
      </c>
      <c r="B2498" s="31" t="s">
        <v>84</v>
      </c>
      <c r="C2498" s="39" t="s">
        <v>3544</v>
      </c>
      <c r="D2498" s="39" t="s">
        <v>3545</v>
      </c>
      <c r="E2498" s="30">
        <v>353160</v>
      </c>
      <c r="F2498" s="21"/>
      <c r="G2498" s="25">
        <f t="shared" si="76"/>
        <v>0</v>
      </c>
      <c r="H2498" s="26"/>
      <c r="I2498" s="26"/>
      <c r="J2498" s="26"/>
      <c r="K2498" s="26">
        <f t="shared" si="77"/>
        <v>0</v>
      </c>
    </row>
    <row r="2499" spans="1:11" ht="84" hidden="1">
      <c r="A2499" s="20">
        <v>5830</v>
      </c>
      <c r="B2499" s="31" t="s">
        <v>84</v>
      </c>
      <c r="C2499" s="39" t="s">
        <v>3546</v>
      </c>
      <c r="D2499" s="33" t="s">
        <v>3547</v>
      </c>
      <c r="E2499" s="30">
        <v>142000</v>
      </c>
      <c r="F2499" s="21"/>
      <c r="G2499" s="25">
        <f t="shared" si="76"/>
        <v>0</v>
      </c>
      <c r="H2499" s="26"/>
      <c r="I2499" s="26"/>
      <c r="J2499" s="26"/>
      <c r="K2499" s="26">
        <f t="shared" si="77"/>
        <v>0</v>
      </c>
    </row>
    <row r="2500" spans="1:11" ht="72" hidden="1">
      <c r="A2500" s="20">
        <v>5831</v>
      </c>
      <c r="B2500" s="31" t="s">
        <v>84</v>
      </c>
      <c r="C2500" s="39" t="s">
        <v>3548</v>
      </c>
      <c r="D2500" s="39" t="s">
        <v>3549</v>
      </c>
      <c r="E2500" s="30">
        <v>142000</v>
      </c>
      <c r="F2500" s="21"/>
      <c r="G2500" s="25">
        <f t="shared" si="76"/>
        <v>0</v>
      </c>
      <c r="H2500" s="26"/>
      <c r="I2500" s="26"/>
      <c r="J2500" s="26"/>
      <c r="K2500" s="26">
        <f t="shared" si="77"/>
        <v>0</v>
      </c>
    </row>
    <row r="2501" spans="1:11" ht="72" hidden="1">
      <c r="A2501" s="20">
        <v>5832</v>
      </c>
      <c r="B2501" s="31" t="s">
        <v>84</v>
      </c>
      <c r="C2501" s="39" t="s">
        <v>3550</v>
      </c>
      <c r="D2501" s="33" t="s">
        <v>3551</v>
      </c>
      <c r="E2501" s="30">
        <v>110600</v>
      </c>
      <c r="F2501" s="21"/>
      <c r="G2501" s="25">
        <f t="shared" si="76"/>
        <v>0</v>
      </c>
      <c r="H2501" s="26"/>
      <c r="I2501" s="26"/>
      <c r="J2501" s="26"/>
      <c r="K2501" s="26">
        <f t="shared" si="77"/>
        <v>0</v>
      </c>
    </row>
    <row r="2502" spans="1:11" ht="60" hidden="1">
      <c r="A2502" s="20">
        <v>5833</v>
      </c>
      <c r="B2502" s="31" t="s">
        <v>84</v>
      </c>
      <c r="C2502" s="123" t="s">
        <v>3552</v>
      </c>
      <c r="D2502" s="33" t="s">
        <v>3553</v>
      </c>
      <c r="E2502" s="30">
        <v>580000</v>
      </c>
      <c r="F2502" s="21"/>
      <c r="G2502" s="25">
        <f t="shared" si="76"/>
        <v>0</v>
      </c>
      <c r="H2502" s="26"/>
      <c r="I2502" s="26"/>
      <c r="J2502" s="26"/>
      <c r="K2502" s="26">
        <f t="shared" si="77"/>
        <v>0</v>
      </c>
    </row>
    <row r="2503" spans="1:11" ht="24" hidden="1">
      <c r="A2503" s="20">
        <v>5834</v>
      </c>
      <c r="B2503" s="31"/>
      <c r="C2503" s="106" t="s">
        <v>3554</v>
      </c>
      <c r="D2503" s="33"/>
      <c r="E2503" s="30"/>
      <c r="F2503" s="21"/>
      <c r="G2503" s="25">
        <f t="shared" si="76"/>
        <v>0</v>
      </c>
      <c r="H2503" s="26"/>
      <c r="I2503" s="26"/>
      <c r="J2503" s="26"/>
      <c r="K2503" s="26">
        <f t="shared" si="77"/>
        <v>0</v>
      </c>
    </row>
    <row r="2504" spans="1:11" ht="48">
      <c r="A2504" s="20">
        <v>5835</v>
      </c>
      <c r="B2504" s="31" t="s">
        <v>24</v>
      </c>
      <c r="C2504" s="39" t="s">
        <v>3555</v>
      </c>
      <c r="D2504" s="53" t="s">
        <v>3556</v>
      </c>
      <c r="E2504" s="44">
        <v>41560</v>
      </c>
      <c r="F2504" s="21">
        <v>1</v>
      </c>
      <c r="G2504" s="25">
        <f t="shared" si="76"/>
        <v>41560</v>
      </c>
      <c r="H2504" s="26"/>
      <c r="I2504" s="26"/>
      <c r="J2504" s="26">
        <v>1</v>
      </c>
      <c r="K2504" s="26">
        <f t="shared" si="77"/>
        <v>41560</v>
      </c>
    </row>
    <row r="2505" spans="1:11" ht="48" hidden="1">
      <c r="A2505" s="20">
        <v>5836</v>
      </c>
      <c r="B2505" s="31" t="s">
        <v>24</v>
      </c>
      <c r="C2505" s="39" t="s">
        <v>3557</v>
      </c>
      <c r="D2505" s="53" t="s">
        <v>3558</v>
      </c>
      <c r="E2505" s="124">
        <v>30669.624000000003</v>
      </c>
      <c r="F2505" s="21"/>
      <c r="G2505" s="25">
        <f t="shared" si="76"/>
        <v>0</v>
      </c>
      <c r="H2505" s="26"/>
      <c r="I2505" s="26"/>
      <c r="J2505" s="26"/>
      <c r="K2505" s="26">
        <f t="shared" si="77"/>
        <v>0</v>
      </c>
    </row>
    <row r="2506" spans="1:11" ht="84" hidden="1">
      <c r="A2506" s="20">
        <v>5837</v>
      </c>
      <c r="B2506" s="31" t="s">
        <v>24</v>
      </c>
      <c r="C2506" s="52" t="s">
        <v>3559</v>
      </c>
      <c r="D2506" s="52" t="s">
        <v>3560</v>
      </c>
      <c r="E2506" s="44">
        <v>30560</v>
      </c>
      <c r="F2506" s="21"/>
      <c r="G2506" s="25">
        <f t="shared" si="76"/>
        <v>0</v>
      </c>
      <c r="H2506" s="26"/>
      <c r="I2506" s="26"/>
      <c r="J2506" s="26"/>
      <c r="K2506" s="26">
        <f t="shared" si="77"/>
        <v>0</v>
      </c>
    </row>
    <row r="2507" spans="1:11" ht="192" hidden="1">
      <c r="A2507" s="20">
        <v>5838</v>
      </c>
      <c r="B2507" s="31" t="s">
        <v>24</v>
      </c>
      <c r="C2507" s="38" t="s">
        <v>3561</v>
      </c>
      <c r="D2507" s="38" t="s">
        <v>3562</v>
      </c>
      <c r="E2507" s="44">
        <v>26300</v>
      </c>
      <c r="F2507" s="21"/>
      <c r="G2507" s="25">
        <f t="shared" si="76"/>
        <v>0</v>
      </c>
      <c r="H2507" s="26"/>
      <c r="I2507" s="26"/>
      <c r="J2507" s="26"/>
      <c r="K2507" s="26">
        <f t="shared" si="77"/>
        <v>0</v>
      </c>
    </row>
    <row r="2508" spans="1:11" ht="132" hidden="1">
      <c r="A2508" s="20">
        <v>5839</v>
      </c>
      <c r="B2508" s="31" t="s">
        <v>24</v>
      </c>
      <c r="C2508" s="38" t="s">
        <v>3563</v>
      </c>
      <c r="D2508" s="38" t="s">
        <v>3564</v>
      </c>
      <c r="E2508" s="49">
        <v>34668</v>
      </c>
      <c r="F2508" s="21"/>
      <c r="G2508" s="25">
        <f t="shared" si="76"/>
        <v>0</v>
      </c>
      <c r="H2508" s="26"/>
      <c r="I2508" s="26"/>
      <c r="J2508" s="26"/>
      <c r="K2508" s="26">
        <f t="shared" si="77"/>
        <v>0</v>
      </c>
    </row>
    <row r="2509" spans="1:11" ht="84" hidden="1">
      <c r="A2509" s="20">
        <v>5840</v>
      </c>
      <c r="B2509" s="31" t="s">
        <v>24</v>
      </c>
      <c r="C2509" s="52" t="s">
        <v>3565</v>
      </c>
      <c r="D2509" s="52" t="s">
        <v>3566</v>
      </c>
      <c r="E2509" s="49">
        <v>26578.800000000003</v>
      </c>
      <c r="F2509" s="21"/>
      <c r="G2509" s="25">
        <f t="shared" si="76"/>
        <v>0</v>
      </c>
      <c r="H2509" s="26"/>
      <c r="I2509" s="26"/>
      <c r="J2509" s="26"/>
      <c r="K2509" s="26">
        <f t="shared" si="77"/>
        <v>0</v>
      </c>
    </row>
    <row r="2510" spans="1:11" ht="60" hidden="1">
      <c r="A2510" s="20">
        <v>5841</v>
      </c>
      <c r="B2510" s="31" t="s">
        <v>24</v>
      </c>
      <c r="C2510" s="23" t="s">
        <v>3567</v>
      </c>
      <c r="D2510" s="23" t="s">
        <v>3568</v>
      </c>
      <c r="E2510" s="71">
        <v>19125</v>
      </c>
      <c r="F2510" s="21"/>
      <c r="G2510" s="25">
        <f t="shared" si="76"/>
        <v>0</v>
      </c>
      <c r="H2510" s="26"/>
      <c r="I2510" s="26"/>
      <c r="J2510" s="26"/>
      <c r="K2510" s="26">
        <f t="shared" si="77"/>
        <v>0</v>
      </c>
    </row>
    <row r="2511" spans="1:11" ht="132" hidden="1">
      <c r="A2511" s="20">
        <v>5842</v>
      </c>
      <c r="B2511" s="31" t="s">
        <v>12</v>
      </c>
      <c r="C2511" s="39" t="s">
        <v>3569</v>
      </c>
      <c r="D2511" s="39" t="s">
        <v>3570</v>
      </c>
      <c r="E2511" s="49">
        <v>1019.2392</v>
      </c>
      <c r="F2511" s="21"/>
      <c r="G2511" s="25">
        <f t="shared" si="76"/>
        <v>0</v>
      </c>
      <c r="H2511" s="26"/>
      <c r="I2511" s="26"/>
      <c r="J2511" s="26"/>
      <c r="K2511" s="26">
        <f t="shared" si="77"/>
        <v>0</v>
      </c>
    </row>
    <row r="2512" spans="1:11" ht="156" hidden="1">
      <c r="A2512" s="20">
        <v>5843</v>
      </c>
      <c r="B2512" s="31" t="s">
        <v>12</v>
      </c>
      <c r="C2512" s="39" t="s">
        <v>3571</v>
      </c>
      <c r="D2512" s="39" t="s">
        <v>3572</v>
      </c>
      <c r="E2512" s="49">
        <v>2080.08</v>
      </c>
      <c r="F2512" s="21"/>
      <c r="G2512" s="25">
        <f t="shared" ref="G2512:G2575" si="78">E2512*F2512</f>
        <v>0</v>
      </c>
      <c r="H2512" s="26"/>
      <c r="I2512" s="26"/>
      <c r="J2512" s="26"/>
      <c r="K2512" s="26">
        <f t="shared" ref="K2512:K2575" si="79">E2512*J2512</f>
        <v>0</v>
      </c>
    </row>
    <row r="2513" spans="1:11" ht="120" hidden="1">
      <c r="A2513" s="20">
        <v>5844</v>
      </c>
      <c r="B2513" s="31" t="s">
        <v>12</v>
      </c>
      <c r="C2513" s="39" t="s">
        <v>3573</v>
      </c>
      <c r="D2513" s="39" t="s">
        <v>3574</v>
      </c>
      <c r="E2513" s="49">
        <v>832.03200000000004</v>
      </c>
      <c r="F2513" s="21"/>
      <c r="G2513" s="25">
        <f t="shared" si="78"/>
        <v>0</v>
      </c>
      <c r="H2513" s="26"/>
      <c r="I2513" s="26"/>
      <c r="J2513" s="26"/>
      <c r="K2513" s="26">
        <f t="shared" si="79"/>
        <v>0</v>
      </c>
    </row>
    <row r="2514" spans="1:11" ht="156" hidden="1">
      <c r="A2514" s="20">
        <v>5845</v>
      </c>
      <c r="B2514" s="31" t="s">
        <v>24</v>
      </c>
      <c r="C2514" s="38" t="s">
        <v>3575</v>
      </c>
      <c r="D2514" s="38" t="s">
        <v>3576</v>
      </c>
      <c r="E2514" s="49">
        <v>62402.400000000001</v>
      </c>
      <c r="F2514" s="21"/>
      <c r="G2514" s="25">
        <f t="shared" si="78"/>
        <v>0</v>
      </c>
      <c r="H2514" s="26"/>
      <c r="I2514" s="26"/>
      <c r="J2514" s="26"/>
      <c r="K2514" s="26">
        <f t="shared" si="79"/>
        <v>0</v>
      </c>
    </row>
    <row r="2515" spans="1:11" ht="144" hidden="1">
      <c r="A2515" s="20">
        <v>5846</v>
      </c>
      <c r="B2515" s="31" t="s">
        <v>24</v>
      </c>
      <c r="C2515" s="38" t="s">
        <v>3577</v>
      </c>
      <c r="D2515" s="38" t="s">
        <v>3578</v>
      </c>
      <c r="E2515" s="44">
        <v>12600</v>
      </c>
      <c r="F2515" s="21"/>
      <c r="G2515" s="25">
        <f t="shared" si="78"/>
        <v>0</v>
      </c>
      <c r="H2515" s="26"/>
      <c r="I2515" s="26"/>
      <c r="J2515" s="26"/>
      <c r="K2515" s="26">
        <f t="shared" si="79"/>
        <v>0</v>
      </c>
    </row>
    <row r="2516" spans="1:11" ht="144" hidden="1">
      <c r="A2516" s="20">
        <v>5847</v>
      </c>
      <c r="B2516" s="31" t="s">
        <v>24</v>
      </c>
      <c r="C2516" s="38" t="s">
        <v>3579</v>
      </c>
      <c r="D2516" s="38" t="s">
        <v>3580</v>
      </c>
      <c r="E2516" s="44">
        <v>17100</v>
      </c>
      <c r="F2516" s="21"/>
      <c r="G2516" s="25">
        <f t="shared" si="78"/>
        <v>0</v>
      </c>
      <c r="H2516" s="26"/>
      <c r="I2516" s="26"/>
      <c r="J2516" s="26"/>
      <c r="K2516" s="26">
        <f t="shared" si="79"/>
        <v>0</v>
      </c>
    </row>
    <row r="2517" spans="1:11" ht="48" hidden="1">
      <c r="A2517" s="20">
        <v>5848</v>
      </c>
      <c r="B2517" s="36" t="s">
        <v>84</v>
      </c>
      <c r="C2517" s="39" t="s">
        <v>3581</v>
      </c>
      <c r="D2517" s="33" t="s">
        <v>3582</v>
      </c>
      <c r="E2517" s="44">
        <v>78030</v>
      </c>
      <c r="F2517" s="21"/>
      <c r="G2517" s="25">
        <f t="shared" si="78"/>
        <v>0</v>
      </c>
      <c r="H2517" s="26"/>
      <c r="I2517" s="26"/>
      <c r="J2517" s="26">
        <v>0</v>
      </c>
      <c r="K2517" s="26">
        <f t="shared" si="79"/>
        <v>0</v>
      </c>
    </row>
    <row r="2518" spans="1:11" ht="72" customHeight="1">
      <c r="A2518" s="20">
        <v>5849</v>
      </c>
      <c r="B2518" s="31" t="s">
        <v>24</v>
      </c>
      <c r="C2518" s="38" t="s">
        <v>3583</v>
      </c>
      <c r="D2518" s="38" t="s">
        <v>3584</v>
      </c>
      <c r="E2518" s="44">
        <v>22900</v>
      </c>
      <c r="F2518" s="21">
        <v>1</v>
      </c>
      <c r="G2518" s="25">
        <f t="shared" si="78"/>
        <v>22900</v>
      </c>
      <c r="H2518" s="26">
        <v>1</v>
      </c>
      <c r="I2518" s="26">
        <v>20480</v>
      </c>
      <c r="J2518" s="26">
        <v>0</v>
      </c>
      <c r="K2518" s="26">
        <f t="shared" si="79"/>
        <v>0</v>
      </c>
    </row>
    <row r="2519" spans="1:11" ht="120" hidden="1">
      <c r="A2519" s="20">
        <v>5850</v>
      </c>
      <c r="B2519" s="31" t="s">
        <v>24</v>
      </c>
      <c r="C2519" s="38" t="s">
        <v>3585</v>
      </c>
      <c r="D2519" s="38" t="s">
        <v>3586</v>
      </c>
      <c r="E2519" s="44">
        <v>25875</v>
      </c>
      <c r="F2519" s="21"/>
      <c r="G2519" s="25">
        <f t="shared" si="78"/>
        <v>0</v>
      </c>
      <c r="H2519" s="26"/>
      <c r="I2519" s="26"/>
      <c r="J2519" s="26"/>
      <c r="K2519" s="26">
        <f t="shared" si="79"/>
        <v>0</v>
      </c>
    </row>
    <row r="2520" spans="1:11" ht="120" hidden="1">
      <c r="A2520" s="20">
        <v>5851</v>
      </c>
      <c r="B2520" s="31" t="s">
        <v>24</v>
      </c>
      <c r="C2520" s="38" t="s">
        <v>3587</v>
      </c>
      <c r="D2520" s="38" t="s">
        <v>3588</v>
      </c>
      <c r="E2520" s="30"/>
      <c r="F2520" s="21"/>
      <c r="G2520" s="25">
        <f t="shared" si="78"/>
        <v>0</v>
      </c>
      <c r="H2520" s="26"/>
      <c r="I2520" s="26"/>
      <c r="J2520" s="26"/>
      <c r="K2520" s="26">
        <f t="shared" si="79"/>
        <v>0</v>
      </c>
    </row>
    <row r="2521" spans="1:11" ht="108" hidden="1">
      <c r="A2521" s="20">
        <v>5852</v>
      </c>
      <c r="B2521" s="31" t="s">
        <v>24</v>
      </c>
      <c r="C2521" s="38" t="s">
        <v>3589</v>
      </c>
      <c r="D2521" s="38" t="s">
        <v>3590</v>
      </c>
      <c r="E2521" s="30"/>
      <c r="F2521" s="21"/>
      <c r="G2521" s="25">
        <f t="shared" si="78"/>
        <v>0</v>
      </c>
      <c r="H2521" s="26"/>
      <c r="I2521" s="26"/>
      <c r="J2521" s="26"/>
      <c r="K2521" s="26">
        <f t="shared" si="79"/>
        <v>0</v>
      </c>
    </row>
    <row r="2522" spans="1:11" ht="108" hidden="1">
      <c r="A2522" s="20">
        <v>5853</v>
      </c>
      <c r="B2522" s="31" t="s">
        <v>24</v>
      </c>
      <c r="C2522" s="38" t="s">
        <v>3591</v>
      </c>
      <c r="D2522" s="38" t="s">
        <v>3592</v>
      </c>
      <c r="E2522" s="30"/>
      <c r="F2522" s="21"/>
      <c r="G2522" s="25">
        <f t="shared" si="78"/>
        <v>0</v>
      </c>
      <c r="H2522" s="26"/>
      <c r="I2522" s="26"/>
      <c r="J2522" s="26"/>
      <c r="K2522" s="26">
        <f t="shared" si="79"/>
        <v>0</v>
      </c>
    </row>
    <row r="2523" spans="1:11" ht="60" hidden="1">
      <c r="A2523" s="20">
        <v>5854</v>
      </c>
      <c r="B2523" s="31" t="s">
        <v>24</v>
      </c>
      <c r="C2523" s="38" t="s">
        <v>3593</v>
      </c>
      <c r="D2523" s="38"/>
      <c r="E2523" s="30"/>
      <c r="F2523" s="21"/>
      <c r="G2523" s="25">
        <f t="shared" si="78"/>
        <v>0</v>
      </c>
      <c r="H2523" s="26"/>
      <c r="I2523" s="26"/>
      <c r="J2523" s="26"/>
      <c r="K2523" s="26">
        <f t="shared" si="79"/>
        <v>0</v>
      </c>
    </row>
    <row r="2524" spans="1:11" ht="60" hidden="1">
      <c r="A2524" s="20">
        <v>5855</v>
      </c>
      <c r="B2524" s="31" t="s">
        <v>24</v>
      </c>
      <c r="C2524" s="38" t="s">
        <v>3594</v>
      </c>
      <c r="D2524" s="38"/>
      <c r="E2524" s="30"/>
      <c r="F2524" s="21"/>
      <c r="G2524" s="25">
        <f t="shared" si="78"/>
        <v>0</v>
      </c>
      <c r="H2524" s="26"/>
      <c r="I2524" s="26"/>
      <c r="J2524" s="26"/>
      <c r="K2524" s="26">
        <f t="shared" si="79"/>
        <v>0</v>
      </c>
    </row>
    <row r="2525" spans="1:11" ht="60" hidden="1">
      <c r="A2525" s="20">
        <v>5856</v>
      </c>
      <c r="B2525" s="31" t="s">
        <v>24</v>
      </c>
      <c r="C2525" s="38" t="s">
        <v>3595</v>
      </c>
      <c r="D2525" s="38"/>
      <c r="E2525" s="30"/>
      <c r="F2525" s="21"/>
      <c r="G2525" s="25">
        <f t="shared" si="78"/>
        <v>0</v>
      </c>
      <c r="H2525" s="26"/>
      <c r="I2525" s="26"/>
      <c r="J2525" s="26"/>
      <c r="K2525" s="26">
        <f t="shared" si="79"/>
        <v>0</v>
      </c>
    </row>
    <row r="2526" spans="1:11" ht="72" hidden="1">
      <c r="A2526" s="20">
        <v>5857</v>
      </c>
      <c r="B2526" s="31" t="s">
        <v>24</v>
      </c>
      <c r="C2526" s="38" t="s">
        <v>3596</v>
      </c>
      <c r="D2526" s="38" t="s">
        <v>3597</v>
      </c>
      <c r="E2526" s="30">
        <v>40000</v>
      </c>
      <c r="F2526" s="21"/>
      <c r="G2526" s="25">
        <f t="shared" si="78"/>
        <v>0</v>
      </c>
      <c r="H2526" s="26"/>
      <c r="I2526" s="26"/>
      <c r="J2526" s="26"/>
      <c r="K2526" s="26">
        <f t="shared" si="79"/>
        <v>0</v>
      </c>
    </row>
    <row r="2527" spans="1:11" ht="24" hidden="1">
      <c r="A2527" s="20">
        <v>5858</v>
      </c>
      <c r="B2527" s="31"/>
      <c r="C2527" s="38" t="s">
        <v>3598</v>
      </c>
      <c r="D2527" s="33"/>
      <c r="E2527" s="30"/>
      <c r="F2527" s="21"/>
      <c r="G2527" s="25">
        <f t="shared" si="78"/>
        <v>0</v>
      </c>
      <c r="H2527" s="26"/>
      <c r="I2527" s="26"/>
      <c r="J2527" s="26"/>
      <c r="K2527" s="26">
        <f t="shared" si="79"/>
        <v>0</v>
      </c>
    </row>
    <row r="2528" spans="1:11" ht="108" hidden="1">
      <c r="A2528" s="20">
        <v>5859</v>
      </c>
      <c r="B2528" s="31" t="s">
        <v>24</v>
      </c>
      <c r="C2528" s="38" t="s">
        <v>3599</v>
      </c>
      <c r="D2528" s="38" t="s">
        <v>3600</v>
      </c>
      <c r="E2528" s="30">
        <v>41200</v>
      </c>
      <c r="F2528" s="21"/>
      <c r="G2528" s="25">
        <f t="shared" si="78"/>
        <v>0</v>
      </c>
      <c r="H2528" s="26"/>
      <c r="I2528" s="26"/>
      <c r="J2528" s="26"/>
      <c r="K2528" s="26">
        <f t="shared" si="79"/>
        <v>0</v>
      </c>
    </row>
    <row r="2529" spans="1:11" ht="48">
      <c r="A2529" s="20">
        <v>5860</v>
      </c>
      <c r="B2529" s="31" t="s">
        <v>84</v>
      </c>
      <c r="C2529" s="57" t="s">
        <v>3601</v>
      </c>
      <c r="D2529" s="38"/>
      <c r="E2529" s="30">
        <v>8200</v>
      </c>
      <c r="F2529" s="21">
        <v>1</v>
      </c>
      <c r="G2529" s="25">
        <f t="shared" si="78"/>
        <v>8200</v>
      </c>
      <c r="H2529" s="26"/>
      <c r="I2529" s="26"/>
      <c r="J2529" s="26">
        <v>1</v>
      </c>
      <c r="K2529" s="26">
        <f t="shared" si="79"/>
        <v>8200</v>
      </c>
    </row>
    <row r="2530" spans="1:11" ht="24" hidden="1">
      <c r="A2530" s="20">
        <v>5861</v>
      </c>
      <c r="B2530" s="31"/>
      <c r="C2530" s="39" t="s">
        <v>3602</v>
      </c>
      <c r="D2530" s="33"/>
      <c r="E2530" s="30"/>
      <c r="F2530" s="21"/>
      <c r="G2530" s="25">
        <f t="shared" si="78"/>
        <v>0</v>
      </c>
      <c r="H2530" s="26"/>
      <c r="I2530" s="26"/>
      <c r="J2530" s="26"/>
      <c r="K2530" s="26">
        <f t="shared" si="79"/>
        <v>0</v>
      </c>
    </row>
    <row r="2531" spans="1:11" ht="36" hidden="1">
      <c r="A2531" s="20">
        <v>5862</v>
      </c>
      <c r="B2531" s="31" t="s">
        <v>84</v>
      </c>
      <c r="C2531" s="39" t="s">
        <v>3603</v>
      </c>
      <c r="D2531" s="39" t="s">
        <v>3604</v>
      </c>
      <c r="E2531" s="30">
        <v>380600</v>
      </c>
      <c r="F2531" s="21"/>
      <c r="G2531" s="25">
        <f t="shared" si="78"/>
        <v>0</v>
      </c>
      <c r="H2531" s="26"/>
      <c r="I2531" s="26"/>
      <c r="J2531" s="26"/>
      <c r="K2531" s="26">
        <f t="shared" si="79"/>
        <v>0</v>
      </c>
    </row>
    <row r="2532" spans="1:11" ht="36" hidden="1">
      <c r="A2532" s="20">
        <v>5863</v>
      </c>
      <c r="B2532" s="31" t="s">
        <v>84</v>
      </c>
      <c r="C2532" s="29" t="s">
        <v>3605</v>
      </c>
      <c r="D2532" s="29" t="s">
        <v>3605</v>
      </c>
      <c r="E2532" s="30">
        <v>380600</v>
      </c>
      <c r="F2532" s="21"/>
      <c r="G2532" s="25">
        <f t="shared" si="78"/>
        <v>0</v>
      </c>
      <c r="H2532" s="26"/>
      <c r="I2532" s="26"/>
      <c r="J2532" s="26"/>
      <c r="K2532" s="26">
        <f t="shared" si="79"/>
        <v>0</v>
      </c>
    </row>
    <row r="2533" spans="1:11" ht="84" hidden="1">
      <c r="A2533" s="20">
        <v>5864</v>
      </c>
      <c r="B2533" s="31"/>
      <c r="C2533" s="28" t="s">
        <v>3606</v>
      </c>
      <c r="D2533" s="33"/>
      <c r="E2533" s="30"/>
      <c r="F2533" s="21"/>
      <c r="G2533" s="25">
        <f t="shared" si="78"/>
        <v>0</v>
      </c>
      <c r="H2533" s="26"/>
      <c r="I2533" s="26"/>
      <c r="J2533" s="26"/>
      <c r="K2533" s="26">
        <f t="shared" si="79"/>
        <v>0</v>
      </c>
    </row>
    <row r="2534" spans="1:11" ht="409.5" hidden="1">
      <c r="A2534" s="20">
        <v>5865</v>
      </c>
      <c r="B2534" s="36" t="s">
        <v>84</v>
      </c>
      <c r="C2534" s="125" t="s">
        <v>3607</v>
      </c>
      <c r="D2534" s="33" t="s">
        <v>3608</v>
      </c>
      <c r="E2534" s="30">
        <v>564470</v>
      </c>
      <c r="F2534" s="21"/>
      <c r="G2534" s="25">
        <f t="shared" si="78"/>
        <v>0</v>
      </c>
      <c r="H2534" s="26"/>
      <c r="I2534" s="26"/>
      <c r="J2534" s="26"/>
      <c r="K2534" s="26">
        <f t="shared" si="79"/>
        <v>0</v>
      </c>
    </row>
    <row r="2535" spans="1:11" ht="409.5" hidden="1">
      <c r="A2535" s="20">
        <v>5866</v>
      </c>
      <c r="B2535" s="31" t="s">
        <v>204</v>
      </c>
      <c r="C2535" s="39" t="s">
        <v>3609</v>
      </c>
      <c r="D2535" s="33" t="s">
        <v>3610</v>
      </c>
      <c r="E2535" s="30">
        <v>196680</v>
      </c>
      <c r="F2535" s="21"/>
      <c r="G2535" s="25">
        <f t="shared" si="78"/>
        <v>0</v>
      </c>
      <c r="H2535" s="26"/>
      <c r="I2535" s="26"/>
      <c r="J2535" s="26"/>
      <c r="K2535" s="26">
        <f t="shared" si="79"/>
        <v>0</v>
      </c>
    </row>
    <row r="2536" spans="1:11" ht="409.5" hidden="1">
      <c r="A2536" s="20">
        <v>5867</v>
      </c>
      <c r="B2536" s="31" t="s">
        <v>204</v>
      </c>
      <c r="C2536" s="39" t="s">
        <v>3611</v>
      </c>
      <c r="D2536" s="33" t="s">
        <v>3612</v>
      </c>
      <c r="E2536" s="30">
        <v>275400</v>
      </c>
      <c r="F2536" s="21"/>
      <c r="G2536" s="25">
        <f t="shared" si="78"/>
        <v>0</v>
      </c>
      <c r="H2536" s="26"/>
      <c r="I2536" s="26"/>
      <c r="J2536" s="26"/>
      <c r="K2536" s="26">
        <f t="shared" si="79"/>
        <v>0</v>
      </c>
    </row>
    <row r="2537" spans="1:11" ht="409.5" hidden="1">
      <c r="A2537" s="20">
        <v>5868</v>
      </c>
      <c r="B2537" s="31" t="s">
        <v>204</v>
      </c>
      <c r="C2537" s="39" t="s">
        <v>3613</v>
      </c>
      <c r="D2537" s="33" t="s">
        <v>3614</v>
      </c>
      <c r="E2537" s="30">
        <v>185000</v>
      </c>
      <c r="F2537" s="21"/>
      <c r="G2537" s="25">
        <f t="shared" si="78"/>
        <v>0</v>
      </c>
      <c r="H2537" s="26"/>
      <c r="I2537" s="26"/>
      <c r="J2537" s="26"/>
      <c r="K2537" s="26">
        <f t="shared" si="79"/>
        <v>0</v>
      </c>
    </row>
    <row r="2538" spans="1:11" ht="409.5" hidden="1">
      <c r="A2538" s="20">
        <v>5869</v>
      </c>
      <c r="B2538" s="31" t="s">
        <v>204</v>
      </c>
      <c r="C2538" s="39" t="s">
        <v>3615</v>
      </c>
      <c r="D2538" s="33" t="s">
        <v>3616</v>
      </c>
      <c r="E2538" s="30">
        <v>987140</v>
      </c>
      <c r="F2538" s="21"/>
      <c r="G2538" s="25">
        <f t="shared" si="78"/>
        <v>0</v>
      </c>
      <c r="H2538" s="26"/>
      <c r="I2538" s="26"/>
      <c r="J2538" s="26"/>
      <c r="K2538" s="26">
        <f t="shared" si="79"/>
        <v>0</v>
      </c>
    </row>
    <row r="2539" spans="1:11" ht="409.5" hidden="1">
      <c r="A2539" s="20">
        <v>5870</v>
      </c>
      <c r="B2539" s="31" t="s">
        <v>204</v>
      </c>
      <c r="C2539" s="39" t="s">
        <v>3617</v>
      </c>
      <c r="D2539" s="33" t="s">
        <v>3618</v>
      </c>
      <c r="E2539" s="30">
        <v>666500</v>
      </c>
      <c r="F2539" s="21"/>
      <c r="G2539" s="25">
        <f t="shared" si="78"/>
        <v>0</v>
      </c>
      <c r="H2539" s="26"/>
      <c r="I2539" s="26"/>
      <c r="J2539" s="26"/>
      <c r="K2539" s="26">
        <f t="shared" si="79"/>
        <v>0</v>
      </c>
    </row>
    <row r="2540" spans="1:11" ht="48" hidden="1">
      <c r="A2540" s="20">
        <v>5871</v>
      </c>
      <c r="B2540" s="31" t="s">
        <v>1485</v>
      </c>
      <c r="C2540" s="39" t="s">
        <v>3619</v>
      </c>
      <c r="D2540" s="39" t="s">
        <v>3619</v>
      </c>
      <c r="E2540" s="30">
        <v>59550</v>
      </c>
      <c r="F2540" s="21"/>
      <c r="G2540" s="25">
        <f t="shared" si="78"/>
        <v>0</v>
      </c>
      <c r="H2540" s="26"/>
      <c r="I2540" s="26"/>
      <c r="J2540" s="26"/>
      <c r="K2540" s="26">
        <f t="shared" si="79"/>
        <v>0</v>
      </c>
    </row>
    <row r="2541" spans="1:11" ht="96" hidden="1">
      <c r="A2541" s="20">
        <v>5872</v>
      </c>
      <c r="B2541" s="116"/>
      <c r="C2541" s="33" t="s">
        <v>3620</v>
      </c>
      <c r="D2541" s="33"/>
      <c r="E2541" s="30"/>
      <c r="F2541" s="21"/>
      <c r="G2541" s="25">
        <f t="shared" si="78"/>
        <v>0</v>
      </c>
      <c r="H2541" s="26"/>
      <c r="I2541" s="26"/>
      <c r="J2541" s="26"/>
      <c r="K2541" s="26">
        <f t="shared" si="79"/>
        <v>0</v>
      </c>
    </row>
    <row r="2542" spans="1:11" ht="84" hidden="1">
      <c r="A2542" s="20">
        <v>5873</v>
      </c>
      <c r="B2542" s="116" t="s">
        <v>1485</v>
      </c>
      <c r="C2542" s="39" t="s">
        <v>3621</v>
      </c>
      <c r="D2542" s="29" t="s">
        <v>3622</v>
      </c>
      <c r="E2542" s="30"/>
      <c r="F2542" s="21"/>
      <c r="G2542" s="25">
        <f t="shared" si="78"/>
        <v>0</v>
      </c>
      <c r="H2542" s="26"/>
      <c r="I2542" s="26"/>
      <c r="J2542" s="26"/>
      <c r="K2542" s="26">
        <f t="shared" si="79"/>
        <v>0</v>
      </c>
    </row>
    <row r="2543" spans="1:11" ht="48" hidden="1">
      <c r="A2543" s="20">
        <v>5874</v>
      </c>
      <c r="B2543" s="116" t="s">
        <v>1485</v>
      </c>
      <c r="C2543" s="39" t="s">
        <v>3623</v>
      </c>
      <c r="D2543" s="29" t="s">
        <v>3622</v>
      </c>
      <c r="E2543" s="30"/>
      <c r="F2543" s="21"/>
      <c r="G2543" s="25">
        <f t="shared" si="78"/>
        <v>0</v>
      </c>
      <c r="H2543" s="26"/>
      <c r="I2543" s="26"/>
      <c r="J2543" s="26"/>
      <c r="K2543" s="26">
        <f t="shared" si="79"/>
        <v>0</v>
      </c>
    </row>
    <row r="2544" spans="1:11" ht="72" hidden="1">
      <c r="A2544" s="20">
        <v>5875</v>
      </c>
      <c r="B2544" s="116" t="s">
        <v>1485</v>
      </c>
      <c r="C2544" s="39" t="s">
        <v>3624</v>
      </c>
      <c r="D2544" s="33" t="s">
        <v>3622</v>
      </c>
      <c r="E2544" s="30">
        <v>496695</v>
      </c>
      <c r="F2544" s="21"/>
      <c r="G2544" s="25">
        <f t="shared" si="78"/>
        <v>0</v>
      </c>
      <c r="H2544" s="26"/>
      <c r="I2544" s="26"/>
      <c r="J2544" s="26"/>
      <c r="K2544" s="26">
        <f t="shared" si="79"/>
        <v>0</v>
      </c>
    </row>
    <row r="2545" spans="1:11" ht="72" hidden="1">
      <c r="A2545" s="20">
        <v>5876</v>
      </c>
      <c r="B2545" s="116" t="s">
        <v>1485</v>
      </c>
      <c r="C2545" s="39" t="s">
        <v>3625</v>
      </c>
      <c r="D2545" s="33" t="s">
        <v>3622</v>
      </c>
      <c r="E2545" s="30"/>
      <c r="F2545" s="21"/>
      <c r="G2545" s="25">
        <f t="shared" si="78"/>
        <v>0</v>
      </c>
      <c r="H2545" s="26"/>
      <c r="I2545" s="26"/>
      <c r="J2545" s="26"/>
      <c r="K2545" s="26">
        <f t="shared" si="79"/>
        <v>0</v>
      </c>
    </row>
    <row r="2546" spans="1:11" ht="96" hidden="1">
      <c r="A2546" s="20">
        <v>5877</v>
      </c>
      <c r="B2546" s="116" t="s">
        <v>1485</v>
      </c>
      <c r="C2546" s="39" t="s">
        <v>3626</v>
      </c>
      <c r="D2546" s="33" t="s">
        <v>3627</v>
      </c>
      <c r="E2546" s="30">
        <v>1028330</v>
      </c>
      <c r="F2546" s="21"/>
      <c r="G2546" s="25">
        <f t="shared" si="78"/>
        <v>0</v>
      </c>
      <c r="H2546" s="26"/>
      <c r="I2546" s="26"/>
      <c r="J2546" s="26"/>
      <c r="K2546" s="26">
        <f t="shared" si="79"/>
        <v>0</v>
      </c>
    </row>
    <row r="2547" spans="1:11" ht="60" hidden="1">
      <c r="A2547" s="20">
        <v>5878</v>
      </c>
      <c r="B2547" s="116" t="s">
        <v>1485</v>
      </c>
      <c r="C2547" s="39" t="s">
        <v>3628</v>
      </c>
      <c r="D2547" s="33" t="s">
        <v>3629</v>
      </c>
      <c r="E2547" s="30">
        <v>2242500</v>
      </c>
      <c r="F2547" s="21"/>
      <c r="G2547" s="25">
        <f t="shared" si="78"/>
        <v>0</v>
      </c>
      <c r="H2547" s="26"/>
      <c r="I2547" s="26"/>
      <c r="J2547" s="26"/>
      <c r="K2547" s="26">
        <f t="shared" si="79"/>
        <v>0</v>
      </c>
    </row>
    <row r="2548" spans="1:11" ht="72" hidden="1">
      <c r="A2548" s="20">
        <v>5879</v>
      </c>
      <c r="B2548" s="116" t="s">
        <v>19</v>
      </c>
      <c r="C2548" s="39" t="s">
        <v>3630</v>
      </c>
      <c r="D2548" s="33" t="s">
        <v>3631</v>
      </c>
      <c r="E2548" s="30">
        <v>561384</v>
      </c>
      <c r="F2548" s="21"/>
      <c r="G2548" s="25">
        <f t="shared" si="78"/>
        <v>0</v>
      </c>
      <c r="H2548" s="26"/>
      <c r="I2548" s="26"/>
      <c r="J2548" s="26"/>
      <c r="K2548" s="26">
        <f t="shared" si="79"/>
        <v>0</v>
      </c>
    </row>
    <row r="2549" spans="1:11" ht="72" hidden="1">
      <c r="A2549" s="20">
        <v>5880</v>
      </c>
      <c r="B2549" s="116" t="s">
        <v>19</v>
      </c>
      <c r="C2549" s="39" t="s">
        <v>3632</v>
      </c>
      <c r="D2549" s="33" t="s">
        <v>3631</v>
      </c>
      <c r="E2549" s="30">
        <v>686290</v>
      </c>
      <c r="F2549" s="21"/>
      <c r="G2549" s="25">
        <f t="shared" si="78"/>
        <v>0</v>
      </c>
      <c r="H2549" s="26"/>
      <c r="I2549" s="26"/>
      <c r="J2549" s="26"/>
      <c r="K2549" s="26">
        <f t="shared" si="79"/>
        <v>0</v>
      </c>
    </row>
    <row r="2550" spans="1:11" ht="36" hidden="1">
      <c r="A2550" s="20">
        <v>5881</v>
      </c>
      <c r="B2550" s="116" t="s">
        <v>28</v>
      </c>
      <c r="C2550" s="29" t="s">
        <v>3633</v>
      </c>
      <c r="D2550" s="29" t="s">
        <v>3634</v>
      </c>
      <c r="E2550" s="30">
        <v>27600</v>
      </c>
      <c r="F2550" s="21"/>
      <c r="G2550" s="25">
        <f t="shared" si="78"/>
        <v>0</v>
      </c>
      <c r="H2550" s="26"/>
      <c r="I2550" s="26"/>
      <c r="J2550" s="26"/>
      <c r="K2550" s="26">
        <f t="shared" si="79"/>
        <v>0</v>
      </c>
    </row>
    <row r="2551" spans="1:11" ht="72" hidden="1">
      <c r="A2551" s="20">
        <v>5882</v>
      </c>
      <c r="B2551" s="31"/>
      <c r="C2551" s="28" t="s">
        <v>3635</v>
      </c>
      <c r="D2551" s="33"/>
      <c r="E2551" s="30"/>
      <c r="F2551" s="21"/>
      <c r="G2551" s="25">
        <f t="shared" si="78"/>
        <v>0</v>
      </c>
      <c r="H2551" s="26"/>
      <c r="I2551" s="26"/>
      <c r="J2551" s="26"/>
      <c r="K2551" s="26">
        <f t="shared" si="79"/>
        <v>0</v>
      </c>
    </row>
    <row r="2552" spans="1:11" ht="60" hidden="1">
      <c r="A2552" s="20">
        <v>5883</v>
      </c>
      <c r="B2552" s="31" t="s">
        <v>84</v>
      </c>
      <c r="C2552" s="39" t="s">
        <v>3636</v>
      </c>
      <c r="D2552" s="39" t="s">
        <v>3637</v>
      </c>
      <c r="E2552" s="30">
        <v>40600</v>
      </c>
      <c r="F2552" s="21"/>
      <c r="G2552" s="25">
        <f t="shared" si="78"/>
        <v>0</v>
      </c>
      <c r="H2552" s="26"/>
      <c r="I2552" s="26"/>
      <c r="J2552" s="26"/>
      <c r="K2552" s="26">
        <f t="shared" si="79"/>
        <v>0</v>
      </c>
    </row>
    <row r="2553" spans="1:11" ht="48" hidden="1">
      <c r="A2553" s="20">
        <v>5884</v>
      </c>
      <c r="B2553" s="31" t="s">
        <v>84</v>
      </c>
      <c r="C2553" s="39" t="s">
        <v>3638</v>
      </c>
      <c r="D2553" s="39" t="s">
        <v>3639</v>
      </c>
      <c r="E2553" s="30">
        <v>40600</v>
      </c>
      <c r="F2553" s="21"/>
      <c r="G2553" s="25">
        <f t="shared" si="78"/>
        <v>0</v>
      </c>
      <c r="H2553" s="26"/>
      <c r="I2553" s="26"/>
      <c r="J2553" s="26"/>
      <c r="K2553" s="26">
        <f t="shared" si="79"/>
        <v>0</v>
      </c>
    </row>
    <row r="2554" spans="1:11" ht="60" hidden="1">
      <c r="A2554" s="20">
        <v>5885</v>
      </c>
      <c r="B2554" s="31" t="s">
        <v>84</v>
      </c>
      <c r="C2554" s="39" t="s">
        <v>3640</v>
      </c>
      <c r="D2554" s="39" t="s">
        <v>3641</v>
      </c>
      <c r="E2554" s="30">
        <v>40600</v>
      </c>
      <c r="F2554" s="21"/>
      <c r="G2554" s="25">
        <f t="shared" si="78"/>
        <v>0</v>
      </c>
      <c r="H2554" s="26"/>
      <c r="I2554" s="26"/>
      <c r="J2554" s="26"/>
      <c r="K2554" s="26">
        <f t="shared" si="79"/>
        <v>0</v>
      </c>
    </row>
    <row r="2555" spans="1:11" ht="48" hidden="1">
      <c r="A2555" s="20">
        <v>5886</v>
      </c>
      <c r="B2555" s="31" t="s">
        <v>84</v>
      </c>
      <c r="C2555" s="39" t="s">
        <v>3642</v>
      </c>
      <c r="D2555" s="39" t="s">
        <v>3643</v>
      </c>
      <c r="E2555" s="30">
        <v>21200</v>
      </c>
      <c r="F2555" s="21"/>
      <c r="G2555" s="25">
        <f t="shared" si="78"/>
        <v>0</v>
      </c>
      <c r="H2555" s="26"/>
      <c r="I2555" s="26"/>
      <c r="J2555" s="26"/>
      <c r="K2555" s="26">
        <f t="shared" si="79"/>
        <v>0</v>
      </c>
    </row>
    <row r="2556" spans="1:11" ht="48" hidden="1">
      <c r="A2556" s="20">
        <v>5887</v>
      </c>
      <c r="B2556" s="31" t="s">
        <v>84</v>
      </c>
      <c r="C2556" s="39" t="s">
        <v>3644</v>
      </c>
      <c r="D2556" s="39" t="s">
        <v>3645</v>
      </c>
      <c r="E2556" s="30">
        <v>21200</v>
      </c>
      <c r="F2556" s="21"/>
      <c r="G2556" s="25">
        <f t="shared" si="78"/>
        <v>0</v>
      </c>
      <c r="H2556" s="26"/>
      <c r="I2556" s="26"/>
      <c r="J2556" s="26"/>
      <c r="K2556" s="26">
        <f t="shared" si="79"/>
        <v>0</v>
      </c>
    </row>
    <row r="2557" spans="1:11" ht="120" hidden="1">
      <c r="A2557" s="20">
        <v>5888</v>
      </c>
      <c r="B2557" s="31" t="s">
        <v>84</v>
      </c>
      <c r="C2557" s="39" t="s">
        <v>3646</v>
      </c>
      <c r="D2557" s="39" t="s">
        <v>3647</v>
      </c>
      <c r="E2557" s="30"/>
      <c r="F2557" s="21"/>
      <c r="G2557" s="25">
        <f t="shared" si="78"/>
        <v>0</v>
      </c>
      <c r="H2557" s="26"/>
      <c r="I2557" s="26"/>
      <c r="J2557" s="26"/>
      <c r="K2557" s="26">
        <f t="shared" si="79"/>
        <v>0</v>
      </c>
    </row>
    <row r="2558" spans="1:11" ht="60" hidden="1">
      <c r="A2558" s="20">
        <v>5889</v>
      </c>
      <c r="B2558" s="31" t="s">
        <v>84</v>
      </c>
      <c r="C2558" s="39" t="s">
        <v>3648</v>
      </c>
      <c r="D2558" s="39" t="s">
        <v>3648</v>
      </c>
      <c r="E2558" s="30"/>
      <c r="F2558" s="21"/>
      <c r="G2558" s="25">
        <f t="shared" si="78"/>
        <v>0</v>
      </c>
      <c r="H2558" s="26"/>
      <c r="I2558" s="26"/>
      <c r="J2558" s="26"/>
      <c r="K2558" s="26">
        <f t="shared" si="79"/>
        <v>0</v>
      </c>
    </row>
    <row r="2559" spans="1:11" ht="60" hidden="1">
      <c r="A2559" s="20">
        <v>5890</v>
      </c>
      <c r="B2559" s="31" t="s">
        <v>19</v>
      </c>
      <c r="C2559" s="39" t="s">
        <v>3649</v>
      </c>
      <c r="D2559" s="39" t="s">
        <v>3649</v>
      </c>
      <c r="E2559" s="30"/>
      <c r="F2559" s="21"/>
      <c r="G2559" s="25">
        <f t="shared" si="78"/>
        <v>0</v>
      </c>
      <c r="H2559" s="26"/>
      <c r="I2559" s="26"/>
      <c r="J2559" s="26"/>
      <c r="K2559" s="26">
        <f t="shared" si="79"/>
        <v>0</v>
      </c>
    </row>
    <row r="2560" spans="1:11" ht="24" hidden="1">
      <c r="A2560" s="20">
        <v>5891</v>
      </c>
      <c r="B2560" s="31"/>
      <c r="C2560" s="76" t="s">
        <v>3650</v>
      </c>
      <c r="D2560" s="33"/>
      <c r="E2560" s="30"/>
      <c r="F2560" s="21"/>
      <c r="G2560" s="25">
        <f t="shared" si="78"/>
        <v>0</v>
      </c>
      <c r="H2560" s="26"/>
      <c r="I2560" s="26"/>
      <c r="J2560" s="26">
        <v>1E-4</v>
      </c>
      <c r="K2560" s="26">
        <f t="shared" si="79"/>
        <v>0</v>
      </c>
    </row>
    <row r="2561" spans="1:11" ht="36" hidden="1">
      <c r="A2561" s="20">
        <v>5892</v>
      </c>
      <c r="B2561" s="31" t="s">
        <v>13</v>
      </c>
      <c r="C2561" s="63" t="s">
        <v>3651</v>
      </c>
      <c r="D2561" s="63" t="s">
        <v>3652</v>
      </c>
      <c r="E2561" s="30">
        <v>2450</v>
      </c>
      <c r="F2561" s="21"/>
      <c r="G2561" s="25">
        <f t="shared" si="78"/>
        <v>0</v>
      </c>
      <c r="H2561" s="26"/>
      <c r="I2561" s="26"/>
      <c r="J2561" s="26"/>
      <c r="K2561" s="26">
        <f t="shared" si="79"/>
        <v>0</v>
      </c>
    </row>
    <row r="2562" spans="1:11" ht="24" hidden="1">
      <c r="A2562" s="20">
        <v>5893</v>
      </c>
      <c r="B2562" s="31" t="s">
        <v>24</v>
      </c>
      <c r="C2562" s="63" t="s">
        <v>3653</v>
      </c>
      <c r="D2562" s="63" t="s">
        <v>3653</v>
      </c>
      <c r="E2562" s="49">
        <v>1502.2800000000002</v>
      </c>
      <c r="F2562" s="21"/>
      <c r="G2562" s="25">
        <f t="shared" si="78"/>
        <v>0</v>
      </c>
      <c r="H2562" s="26"/>
      <c r="I2562" s="26"/>
      <c r="J2562" s="26"/>
      <c r="K2562" s="26">
        <f t="shared" si="79"/>
        <v>0</v>
      </c>
    </row>
    <row r="2563" spans="1:11" ht="24" hidden="1">
      <c r="A2563" s="20">
        <v>5894</v>
      </c>
      <c r="B2563" s="31" t="s">
        <v>1714</v>
      </c>
      <c r="C2563" s="29" t="s">
        <v>3654</v>
      </c>
      <c r="D2563" s="63" t="s">
        <v>3655</v>
      </c>
      <c r="E2563" s="49">
        <v>4160.16</v>
      </c>
      <c r="F2563" s="21"/>
      <c r="G2563" s="25">
        <f t="shared" si="78"/>
        <v>0</v>
      </c>
      <c r="H2563" s="26"/>
      <c r="I2563" s="26"/>
      <c r="J2563" s="26"/>
      <c r="K2563" s="26">
        <f t="shared" si="79"/>
        <v>0</v>
      </c>
    </row>
    <row r="2564" spans="1:11" ht="24" hidden="1">
      <c r="A2564" s="20">
        <v>5895</v>
      </c>
      <c r="B2564" s="78" t="s">
        <v>12</v>
      </c>
      <c r="C2564" s="38" t="s">
        <v>3656</v>
      </c>
      <c r="D2564" s="33" t="s">
        <v>3657</v>
      </c>
      <c r="E2564" s="49">
        <v>64.2</v>
      </c>
      <c r="F2564" s="21"/>
      <c r="G2564" s="25">
        <f t="shared" si="78"/>
        <v>0</v>
      </c>
      <c r="H2564" s="26"/>
      <c r="I2564" s="26"/>
      <c r="J2564" s="26"/>
      <c r="K2564" s="26">
        <f t="shared" si="79"/>
        <v>0</v>
      </c>
    </row>
    <row r="2565" spans="1:11" ht="24" hidden="1">
      <c r="A2565" s="20">
        <v>5896</v>
      </c>
      <c r="B2565" s="31" t="s">
        <v>19</v>
      </c>
      <c r="C2565" s="63" t="s">
        <v>3658</v>
      </c>
      <c r="D2565" s="63" t="s">
        <v>3659</v>
      </c>
      <c r="E2565" s="49">
        <v>138.672</v>
      </c>
      <c r="F2565" s="21"/>
      <c r="G2565" s="25">
        <f t="shared" si="78"/>
        <v>0</v>
      </c>
      <c r="H2565" s="26"/>
      <c r="I2565" s="26"/>
      <c r="J2565" s="26"/>
      <c r="K2565" s="26">
        <f t="shared" si="79"/>
        <v>0</v>
      </c>
    </row>
    <row r="2566" spans="1:11" ht="36" hidden="1">
      <c r="A2566" s="20">
        <v>5897</v>
      </c>
      <c r="B2566" s="31" t="s">
        <v>19</v>
      </c>
      <c r="C2566" s="39" t="s">
        <v>3660</v>
      </c>
      <c r="D2566" s="39" t="s">
        <v>3661</v>
      </c>
      <c r="E2566" s="49">
        <v>208.00800000000001</v>
      </c>
      <c r="F2566" s="21"/>
      <c r="G2566" s="25">
        <f t="shared" si="78"/>
        <v>0</v>
      </c>
      <c r="H2566" s="26"/>
      <c r="I2566" s="26"/>
      <c r="J2566" s="26"/>
      <c r="K2566" s="26">
        <f t="shared" si="79"/>
        <v>0</v>
      </c>
    </row>
    <row r="2567" spans="1:11" ht="36" hidden="1">
      <c r="A2567" s="20">
        <v>5898</v>
      </c>
      <c r="B2567" s="31" t="s">
        <v>17</v>
      </c>
      <c r="C2567" s="63" t="s">
        <v>16</v>
      </c>
      <c r="D2567" s="63" t="s">
        <v>3662</v>
      </c>
      <c r="E2567" s="49">
        <v>42.133176000000006</v>
      </c>
      <c r="F2567" s="21"/>
      <c r="G2567" s="25">
        <f t="shared" si="78"/>
        <v>0</v>
      </c>
      <c r="H2567" s="26"/>
      <c r="I2567" s="26"/>
      <c r="J2567" s="26"/>
      <c r="K2567" s="26">
        <f t="shared" si="79"/>
        <v>0</v>
      </c>
    </row>
    <row r="2568" spans="1:11" ht="36" hidden="1">
      <c r="A2568" s="20">
        <v>5899</v>
      </c>
      <c r="B2568" s="31" t="s">
        <v>19</v>
      </c>
      <c r="C2568" s="63" t="s">
        <v>3663</v>
      </c>
      <c r="D2568" s="63" t="s">
        <v>3664</v>
      </c>
      <c r="E2568" s="49">
        <v>56.901744000000008</v>
      </c>
      <c r="F2568" s="21"/>
      <c r="G2568" s="25">
        <f t="shared" si="78"/>
        <v>0</v>
      </c>
      <c r="H2568" s="26"/>
      <c r="I2568" s="26"/>
      <c r="J2568" s="26"/>
      <c r="K2568" s="26">
        <f t="shared" si="79"/>
        <v>0</v>
      </c>
    </row>
    <row r="2569" spans="1:11" ht="24" hidden="1">
      <c r="A2569" s="20">
        <v>5900</v>
      </c>
      <c r="B2569" s="31" t="s">
        <v>13</v>
      </c>
      <c r="C2569" s="39" t="s">
        <v>3665</v>
      </c>
      <c r="D2569" s="39" t="s">
        <v>3665</v>
      </c>
      <c r="E2569" s="49">
        <v>3235.6800000000003</v>
      </c>
      <c r="F2569" s="21"/>
      <c r="G2569" s="25">
        <f t="shared" si="78"/>
        <v>0</v>
      </c>
      <c r="H2569" s="26"/>
      <c r="I2569" s="26"/>
      <c r="J2569" s="26"/>
      <c r="K2569" s="26">
        <f t="shared" si="79"/>
        <v>0</v>
      </c>
    </row>
    <row r="2570" spans="1:11" ht="36" hidden="1">
      <c r="A2570" s="20">
        <v>5901</v>
      </c>
      <c r="B2570" s="31" t="s">
        <v>17</v>
      </c>
      <c r="C2570" s="39" t="s">
        <v>3666</v>
      </c>
      <c r="D2570" s="39" t="s">
        <v>3667</v>
      </c>
      <c r="E2570" s="49">
        <v>520.02</v>
      </c>
      <c r="F2570" s="21"/>
      <c r="G2570" s="25">
        <f t="shared" si="78"/>
        <v>0</v>
      </c>
      <c r="H2570" s="26"/>
      <c r="I2570" s="26"/>
      <c r="J2570" s="26"/>
      <c r="K2570" s="26">
        <f t="shared" si="79"/>
        <v>0</v>
      </c>
    </row>
    <row r="2571" spans="1:11" ht="36" hidden="1">
      <c r="A2571" s="20">
        <v>5902</v>
      </c>
      <c r="B2571" s="31" t="s">
        <v>3668</v>
      </c>
      <c r="C2571" s="39" t="s">
        <v>3669</v>
      </c>
      <c r="D2571" s="39" t="s">
        <v>3670</v>
      </c>
      <c r="E2571" s="30">
        <v>1100</v>
      </c>
      <c r="F2571" s="21"/>
      <c r="G2571" s="25">
        <f t="shared" si="78"/>
        <v>0</v>
      </c>
      <c r="H2571" s="26"/>
      <c r="I2571" s="26"/>
      <c r="J2571" s="26"/>
      <c r="K2571" s="26">
        <f t="shared" si="79"/>
        <v>0</v>
      </c>
    </row>
    <row r="2572" spans="1:11" ht="48">
      <c r="A2572" s="20">
        <v>5903</v>
      </c>
      <c r="B2572" s="31" t="s">
        <v>15</v>
      </c>
      <c r="C2572" s="39" t="s">
        <v>3671</v>
      </c>
      <c r="D2572" s="39" t="s">
        <v>3671</v>
      </c>
      <c r="E2572" s="49">
        <v>18489.600000000002</v>
      </c>
      <c r="F2572" s="21">
        <v>1</v>
      </c>
      <c r="G2572" s="25">
        <f t="shared" si="78"/>
        <v>18489.600000000002</v>
      </c>
      <c r="H2572" s="26"/>
      <c r="I2572" s="26"/>
      <c r="J2572" s="26">
        <v>1</v>
      </c>
      <c r="K2572" s="26">
        <f t="shared" si="79"/>
        <v>18489.600000000002</v>
      </c>
    </row>
    <row r="2573" spans="1:11" ht="72" hidden="1">
      <c r="A2573" s="20">
        <v>5904</v>
      </c>
      <c r="B2573" s="31" t="s">
        <v>19</v>
      </c>
      <c r="C2573" s="39" t="s">
        <v>3672</v>
      </c>
      <c r="D2573" s="39" t="s">
        <v>3673</v>
      </c>
      <c r="E2573" s="49">
        <v>797.36400000000015</v>
      </c>
      <c r="F2573" s="21"/>
      <c r="G2573" s="25">
        <f t="shared" si="78"/>
        <v>0</v>
      </c>
      <c r="H2573" s="26"/>
      <c r="I2573" s="26"/>
      <c r="J2573" s="26"/>
      <c r="K2573" s="26">
        <f t="shared" si="79"/>
        <v>0</v>
      </c>
    </row>
    <row r="2574" spans="1:11" hidden="1">
      <c r="A2574" s="20">
        <v>5905</v>
      </c>
      <c r="B2574" s="31" t="s">
        <v>3674</v>
      </c>
      <c r="C2574" s="39" t="s">
        <v>20</v>
      </c>
      <c r="D2574" s="39" t="s">
        <v>20</v>
      </c>
      <c r="E2574" s="49">
        <v>924.48</v>
      </c>
      <c r="F2574" s="21"/>
      <c r="G2574" s="25">
        <f t="shared" si="78"/>
        <v>0</v>
      </c>
      <c r="H2574" s="26"/>
      <c r="I2574" s="26"/>
      <c r="J2574" s="26"/>
      <c r="K2574" s="26">
        <f t="shared" si="79"/>
        <v>0</v>
      </c>
    </row>
    <row r="2575" spans="1:11" ht="24" hidden="1">
      <c r="A2575" s="20">
        <v>5906</v>
      </c>
      <c r="B2575" s="31" t="s">
        <v>13</v>
      </c>
      <c r="C2575" s="63" t="s">
        <v>3675</v>
      </c>
      <c r="D2575" s="63" t="s">
        <v>3675</v>
      </c>
      <c r="E2575" s="49">
        <v>1502.2800000000002</v>
      </c>
      <c r="F2575" s="21"/>
      <c r="G2575" s="25">
        <f t="shared" si="78"/>
        <v>0</v>
      </c>
      <c r="H2575" s="26"/>
      <c r="I2575" s="26"/>
      <c r="J2575" s="26"/>
      <c r="K2575" s="26">
        <f t="shared" si="79"/>
        <v>0</v>
      </c>
    </row>
    <row r="2576" spans="1:11" ht="36" hidden="1">
      <c r="A2576" s="20">
        <v>5907</v>
      </c>
      <c r="B2576" s="31" t="s">
        <v>24</v>
      </c>
      <c r="C2576" s="38" t="s">
        <v>3676</v>
      </c>
      <c r="D2576" s="38" t="s">
        <v>3677</v>
      </c>
      <c r="E2576" s="88">
        <v>21400</v>
      </c>
      <c r="F2576" s="21"/>
      <c r="G2576" s="25">
        <f t="shared" ref="G2576:G2639" si="80">E2576*F2576</f>
        <v>0</v>
      </c>
      <c r="H2576" s="26"/>
      <c r="I2576" s="26"/>
      <c r="J2576" s="26"/>
      <c r="K2576" s="26">
        <f t="shared" ref="K2576:K2639" si="81">E2576*J2576</f>
        <v>0</v>
      </c>
    </row>
    <row r="2577" spans="1:11" ht="48" hidden="1">
      <c r="A2577" s="20">
        <v>5908</v>
      </c>
      <c r="B2577" s="31" t="s">
        <v>13</v>
      </c>
      <c r="C2577" s="39" t="s">
        <v>3678</v>
      </c>
      <c r="D2577" s="39" t="s">
        <v>3678</v>
      </c>
      <c r="E2577" s="49">
        <v>901.36800000000005</v>
      </c>
      <c r="F2577" s="21"/>
      <c r="G2577" s="25">
        <f t="shared" si="80"/>
        <v>0</v>
      </c>
      <c r="H2577" s="26"/>
      <c r="I2577" s="26"/>
      <c r="J2577" s="26"/>
      <c r="K2577" s="26">
        <f t="shared" si="81"/>
        <v>0</v>
      </c>
    </row>
    <row r="2578" spans="1:11" ht="24" hidden="1">
      <c r="A2578" s="20">
        <v>5909</v>
      </c>
      <c r="B2578" s="31" t="s">
        <v>13</v>
      </c>
      <c r="C2578" s="39" t="s">
        <v>3679</v>
      </c>
      <c r="D2578" s="39" t="s">
        <v>3679</v>
      </c>
      <c r="E2578" s="88">
        <v>4480</v>
      </c>
      <c r="F2578" s="21"/>
      <c r="G2578" s="25">
        <f t="shared" si="80"/>
        <v>0</v>
      </c>
      <c r="H2578" s="26"/>
      <c r="I2578" s="26"/>
      <c r="J2578" s="26"/>
      <c r="K2578" s="26">
        <f t="shared" si="81"/>
        <v>0</v>
      </c>
    </row>
    <row r="2579" spans="1:11" ht="24" hidden="1">
      <c r="A2579" s="20">
        <v>5910</v>
      </c>
      <c r="B2579" s="31"/>
      <c r="C2579" s="39" t="s">
        <v>3680</v>
      </c>
      <c r="D2579" s="33"/>
      <c r="E2579" s="44"/>
      <c r="F2579" s="21"/>
      <c r="G2579" s="25">
        <f t="shared" si="80"/>
        <v>0</v>
      </c>
      <c r="H2579" s="26"/>
      <c r="I2579" s="26"/>
      <c r="J2579" s="26"/>
      <c r="K2579" s="26">
        <f t="shared" si="81"/>
        <v>0</v>
      </c>
    </row>
    <row r="2580" spans="1:11" hidden="1">
      <c r="A2580" s="20">
        <v>5911</v>
      </c>
      <c r="B2580" s="31"/>
      <c r="C2580" s="63" t="s">
        <v>3681</v>
      </c>
      <c r="D2580" s="33"/>
      <c r="E2580" s="44"/>
      <c r="F2580" s="21"/>
      <c r="G2580" s="25">
        <f t="shared" si="80"/>
        <v>0</v>
      </c>
      <c r="H2580" s="26"/>
      <c r="I2580" s="26"/>
      <c r="J2580" s="26"/>
      <c r="K2580" s="26">
        <f t="shared" si="81"/>
        <v>0</v>
      </c>
    </row>
    <row r="2581" spans="1:11" ht="24">
      <c r="A2581" s="20">
        <v>5912</v>
      </c>
      <c r="B2581" s="31" t="s">
        <v>17</v>
      </c>
      <c r="C2581" s="126" t="s">
        <v>3682</v>
      </c>
      <c r="D2581" s="33" t="s">
        <v>3683</v>
      </c>
      <c r="E2581" s="49">
        <v>25.977888000000004</v>
      </c>
      <c r="F2581" s="21">
        <v>5</v>
      </c>
      <c r="G2581" s="25">
        <f t="shared" si="80"/>
        <v>129.88944000000001</v>
      </c>
      <c r="H2581" s="26"/>
      <c r="I2581" s="26"/>
      <c r="J2581" s="26">
        <v>5</v>
      </c>
      <c r="K2581" s="26">
        <f t="shared" si="81"/>
        <v>129.88944000000001</v>
      </c>
    </row>
    <row r="2582" spans="1:11" ht="60" hidden="1">
      <c r="A2582" s="20">
        <v>5913</v>
      </c>
      <c r="B2582" s="31" t="s">
        <v>13</v>
      </c>
      <c r="C2582" s="39" t="s">
        <v>3684</v>
      </c>
      <c r="D2582" s="39" t="s">
        <v>3684</v>
      </c>
      <c r="E2582" s="30">
        <v>304000</v>
      </c>
      <c r="F2582" s="21"/>
      <c r="G2582" s="25">
        <f t="shared" si="80"/>
        <v>0</v>
      </c>
      <c r="H2582" s="26"/>
      <c r="I2582" s="26"/>
      <c r="J2582" s="26"/>
      <c r="K2582" s="26">
        <f t="shared" si="81"/>
        <v>0</v>
      </c>
    </row>
    <row r="2583" spans="1:11" ht="36" hidden="1">
      <c r="A2583" s="20">
        <v>5914</v>
      </c>
      <c r="B2583" s="31" t="s">
        <v>13</v>
      </c>
      <c r="C2583" s="39" t="s">
        <v>3685</v>
      </c>
      <c r="D2583" s="39" t="s">
        <v>3685</v>
      </c>
      <c r="E2583" s="49">
        <v>106777.44</v>
      </c>
      <c r="F2583" s="21"/>
      <c r="G2583" s="25">
        <f t="shared" si="80"/>
        <v>0</v>
      </c>
      <c r="H2583" s="26"/>
      <c r="I2583" s="26"/>
      <c r="J2583" s="26"/>
      <c r="K2583" s="26">
        <f t="shared" si="81"/>
        <v>0</v>
      </c>
    </row>
    <row r="2584" spans="1:11" ht="36" hidden="1">
      <c r="A2584" s="20">
        <v>5915</v>
      </c>
      <c r="B2584" s="31" t="s">
        <v>13</v>
      </c>
      <c r="C2584" s="39" t="s">
        <v>3686</v>
      </c>
      <c r="D2584" s="39" t="s">
        <v>3686</v>
      </c>
      <c r="E2584" s="49">
        <v>36979.200000000004</v>
      </c>
      <c r="F2584" s="21"/>
      <c r="G2584" s="25">
        <f t="shared" si="80"/>
        <v>0</v>
      </c>
      <c r="H2584" s="26"/>
      <c r="I2584" s="26"/>
      <c r="J2584" s="26"/>
      <c r="K2584" s="26">
        <f t="shared" si="81"/>
        <v>0</v>
      </c>
    </row>
    <row r="2585" spans="1:11" ht="35.25" customHeight="1">
      <c r="A2585" s="20">
        <v>5916</v>
      </c>
      <c r="B2585" s="31" t="s">
        <v>24</v>
      </c>
      <c r="C2585" s="39" t="s">
        <v>3687</v>
      </c>
      <c r="D2585" s="39" t="s">
        <v>3687</v>
      </c>
      <c r="E2585" s="44">
        <v>7800</v>
      </c>
      <c r="F2585" s="21">
        <v>2</v>
      </c>
      <c r="G2585" s="25">
        <f t="shared" si="80"/>
        <v>15600</v>
      </c>
      <c r="H2585" s="26"/>
      <c r="I2585" s="26"/>
      <c r="J2585" s="26">
        <v>2</v>
      </c>
      <c r="K2585" s="26">
        <f t="shared" si="81"/>
        <v>15600</v>
      </c>
    </row>
    <row r="2586" spans="1:11" ht="48" hidden="1">
      <c r="A2586" s="20">
        <v>5917</v>
      </c>
      <c r="B2586" s="31" t="s">
        <v>84</v>
      </c>
      <c r="C2586" s="29" t="s">
        <v>3688</v>
      </c>
      <c r="D2586" s="38" t="s">
        <v>3689</v>
      </c>
      <c r="E2586" s="49">
        <v>45126.18</v>
      </c>
      <c r="F2586" s="21"/>
      <c r="G2586" s="25">
        <f t="shared" si="80"/>
        <v>0</v>
      </c>
      <c r="H2586" s="26"/>
      <c r="I2586" s="26"/>
      <c r="J2586" s="26"/>
      <c r="K2586" s="26">
        <f t="shared" si="81"/>
        <v>0</v>
      </c>
    </row>
    <row r="2587" spans="1:11" ht="24" hidden="1">
      <c r="A2587" s="20">
        <v>5918</v>
      </c>
      <c r="B2587" s="31" t="s">
        <v>24</v>
      </c>
      <c r="C2587" s="39" t="s">
        <v>3690</v>
      </c>
      <c r="D2587" s="39" t="s">
        <v>3690</v>
      </c>
      <c r="E2587" s="49">
        <v>8320.32</v>
      </c>
      <c r="F2587" s="21"/>
      <c r="G2587" s="25">
        <f t="shared" si="80"/>
        <v>0</v>
      </c>
      <c r="H2587" s="26"/>
      <c r="I2587" s="26"/>
      <c r="J2587" s="26"/>
      <c r="K2587" s="26">
        <f t="shared" si="81"/>
        <v>0</v>
      </c>
    </row>
    <row r="2588" spans="1:11" ht="24" hidden="1">
      <c r="A2588" s="20">
        <v>5919</v>
      </c>
      <c r="B2588" s="31" t="s">
        <v>13</v>
      </c>
      <c r="C2588" s="39" t="s">
        <v>3691</v>
      </c>
      <c r="D2588" s="39" t="s">
        <v>3691</v>
      </c>
      <c r="E2588" s="30">
        <v>48000</v>
      </c>
      <c r="F2588" s="21"/>
      <c r="G2588" s="25">
        <f t="shared" si="80"/>
        <v>0</v>
      </c>
      <c r="H2588" s="26"/>
      <c r="I2588" s="26"/>
      <c r="J2588" s="26"/>
      <c r="K2588" s="26">
        <f t="shared" si="81"/>
        <v>0</v>
      </c>
    </row>
    <row r="2589" spans="1:11" ht="60" hidden="1">
      <c r="A2589" s="20">
        <v>5920</v>
      </c>
      <c r="B2589" s="31" t="s">
        <v>13</v>
      </c>
      <c r="C2589" s="39" t="s">
        <v>3692</v>
      </c>
      <c r="D2589" s="39" t="s">
        <v>3692</v>
      </c>
      <c r="E2589" s="49">
        <v>75114</v>
      </c>
      <c r="F2589" s="21"/>
      <c r="G2589" s="25">
        <f t="shared" si="80"/>
        <v>0</v>
      </c>
      <c r="H2589" s="26"/>
      <c r="I2589" s="26"/>
      <c r="J2589" s="26"/>
      <c r="K2589" s="26">
        <f t="shared" si="81"/>
        <v>0</v>
      </c>
    </row>
    <row r="2590" spans="1:11" ht="24" hidden="1">
      <c r="A2590" s="20">
        <v>5921</v>
      </c>
      <c r="B2590" s="31" t="s">
        <v>13</v>
      </c>
      <c r="C2590" s="39" t="s">
        <v>3693</v>
      </c>
      <c r="D2590" s="39" t="s">
        <v>3693</v>
      </c>
      <c r="E2590" s="49">
        <v>75114</v>
      </c>
      <c r="F2590" s="21"/>
      <c r="G2590" s="25">
        <f t="shared" si="80"/>
        <v>0</v>
      </c>
      <c r="H2590" s="26"/>
      <c r="I2590" s="26"/>
      <c r="J2590" s="26"/>
      <c r="K2590" s="26">
        <f t="shared" si="81"/>
        <v>0</v>
      </c>
    </row>
    <row r="2591" spans="1:11" ht="36" hidden="1">
      <c r="A2591" s="20">
        <v>5922</v>
      </c>
      <c r="B2591" s="31" t="s">
        <v>24</v>
      </c>
      <c r="C2591" s="39" t="s">
        <v>3694</v>
      </c>
      <c r="D2591" s="39" t="s">
        <v>3694</v>
      </c>
      <c r="E2591" s="49">
        <v>6702.4800000000005</v>
      </c>
      <c r="F2591" s="21"/>
      <c r="G2591" s="25">
        <f t="shared" si="80"/>
        <v>0</v>
      </c>
      <c r="H2591" s="26"/>
      <c r="I2591" s="26"/>
      <c r="J2591" s="26"/>
      <c r="K2591" s="26">
        <f t="shared" si="81"/>
        <v>0</v>
      </c>
    </row>
    <row r="2592" spans="1:11" ht="24" hidden="1">
      <c r="A2592" s="20">
        <v>5923</v>
      </c>
      <c r="B2592" s="31" t="s">
        <v>21</v>
      </c>
      <c r="C2592" s="38" t="s">
        <v>3695</v>
      </c>
      <c r="D2592" s="38" t="s">
        <v>3695</v>
      </c>
      <c r="E2592" s="49">
        <v>7020.27</v>
      </c>
      <c r="F2592" s="21"/>
      <c r="G2592" s="25">
        <f t="shared" si="80"/>
        <v>0</v>
      </c>
      <c r="H2592" s="26"/>
      <c r="I2592" s="26"/>
      <c r="J2592" s="26"/>
      <c r="K2592" s="26">
        <f t="shared" si="81"/>
        <v>0</v>
      </c>
    </row>
    <row r="2593" spans="1:11" hidden="1">
      <c r="A2593" s="20">
        <v>5924</v>
      </c>
      <c r="B2593" s="31"/>
      <c r="C2593" s="63" t="s">
        <v>3696</v>
      </c>
      <c r="D2593" s="33"/>
      <c r="E2593" s="30"/>
      <c r="F2593" s="21"/>
      <c r="G2593" s="25">
        <f t="shared" si="80"/>
        <v>0</v>
      </c>
      <c r="H2593" s="26"/>
      <c r="I2593" s="26"/>
      <c r="J2593" s="26"/>
      <c r="K2593" s="26">
        <f t="shared" si="81"/>
        <v>0</v>
      </c>
    </row>
    <row r="2594" spans="1:11" ht="71.25" customHeight="1">
      <c r="A2594" s="20">
        <v>5925</v>
      </c>
      <c r="B2594" s="31" t="s">
        <v>3697</v>
      </c>
      <c r="C2594" s="39" t="s">
        <v>3698</v>
      </c>
      <c r="D2594" s="33" t="s">
        <v>3699</v>
      </c>
      <c r="E2594" s="30">
        <v>3400</v>
      </c>
      <c r="F2594" s="21">
        <v>1</v>
      </c>
      <c r="G2594" s="25">
        <f t="shared" si="80"/>
        <v>3400</v>
      </c>
      <c r="H2594" s="26"/>
      <c r="I2594" s="26"/>
      <c r="J2594" s="26">
        <v>1</v>
      </c>
      <c r="K2594" s="26">
        <f t="shared" si="81"/>
        <v>3400</v>
      </c>
    </row>
    <row r="2595" spans="1:11" hidden="1">
      <c r="A2595" s="20">
        <v>5926</v>
      </c>
      <c r="B2595" s="31" t="s">
        <v>19</v>
      </c>
      <c r="C2595" s="39" t="s">
        <v>3700</v>
      </c>
      <c r="D2595" s="33" t="s">
        <v>3700</v>
      </c>
      <c r="E2595" s="49">
        <v>2449.8719999999998</v>
      </c>
      <c r="F2595" s="21"/>
      <c r="G2595" s="25">
        <f t="shared" si="80"/>
        <v>0</v>
      </c>
      <c r="H2595" s="26"/>
      <c r="I2595" s="26"/>
      <c r="J2595" s="26"/>
      <c r="K2595" s="26">
        <f t="shared" si="81"/>
        <v>0</v>
      </c>
    </row>
    <row r="2596" spans="1:11" ht="48" hidden="1">
      <c r="A2596" s="20">
        <v>5927</v>
      </c>
      <c r="B2596" s="31" t="s">
        <v>13</v>
      </c>
      <c r="C2596" s="39" t="s">
        <v>3701</v>
      </c>
      <c r="D2596" s="33" t="s">
        <v>3701</v>
      </c>
      <c r="E2596" s="49">
        <v>49113</v>
      </c>
      <c r="F2596" s="21"/>
      <c r="G2596" s="25">
        <f t="shared" si="80"/>
        <v>0</v>
      </c>
      <c r="H2596" s="26"/>
      <c r="I2596" s="26"/>
      <c r="J2596" s="26"/>
      <c r="K2596" s="26">
        <f t="shared" si="81"/>
        <v>0</v>
      </c>
    </row>
    <row r="2597" spans="1:11" ht="24" hidden="1">
      <c r="A2597" s="20">
        <v>5928</v>
      </c>
      <c r="B2597" s="31" t="s">
        <v>24</v>
      </c>
      <c r="C2597" s="39" t="s">
        <v>3702</v>
      </c>
      <c r="D2597" s="33" t="s">
        <v>3702</v>
      </c>
      <c r="E2597" s="49">
        <v>10862.640000000001</v>
      </c>
      <c r="F2597" s="21"/>
      <c r="G2597" s="25">
        <f t="shared" si="80"/>
        <v>0</v>
      </c>
      <c r="H2597" s="26"/>
      <c r="I2597" s="26"/>
      <c r="J2597" s="26"/>
      <c r="K2597" s="26">
        <f t="shared" si="81"/>
        <v>0</v>
      </c>
    </row>
    <row r="2598" spans="1:11" ht="63" customHeight="1">
      <c r="A2598" s="20">
        <v>5929</v>
      </c>
      <c r="B2598" s="31" t="s">
        <v>1399</v>
      </c>
      <c r="C2598" s="39" t="s">
        <v>3703</v>
      </c>
      <c r="D2598" s="33" t="s">
        <v>3704</v>
      </c>
      <c r="E2598" s="30">
        <v>3400</v>
      </c>
      <c r="F2598" s="21">
        <v>6</v>
      </c>
      <c r="G2598" s="25">
        <f t="shared" si="80"/>
        <v>20400</v>
      </c>
      <c r="H2598" s="26">
        <v>2</v>
      </c>
      <c r="I2598" s="26">
        <f>2*2400</f>
        <v>4800</v>
      </c>
      <c r="J2598" s="26">
        <v>4</v>
      </c>
      <c r="K2598" s="26">
        <f t="shared" si="81"/>
        <v>13600</v>
      </c>
    </row>
    <row r="2599" spans="1:11" ht="96" hidden="1">
      <c r="A2599" s="20">
        <v>5930</v>
      </c>
      <c r="B2599" s="31" t="s">
        <v>1399</v>
      </c>
      <c r="C2599" s="39" t="s">
        <v>3705</v>
      </c>
      <c r="D2599" s="33" t="s">
        <v>3706</v>
      </c>
      <c r="E2599" s="30">
        <v>4000</v>
      </c>
      <c r="F2599" s="21"/>
      <c r="G2599" s="25">
        <f t="shared" si="80"/>
        <v>0</v>
      </c>
      <c r="H2599" s="26"/>
      <c r="I2599" s="26"/>
      <c r="J2599" s="26"/>
      <c r="K2599" s="26">
        <f t="shared" si="81"/>
        <v>0</v>
      </c>
    </row>
    <row r="2600" spans="1:11" ht="96" hidden="1">
      <c r="A2600" s="20">
        <v>5931</v>
      </c>
      <c r="B2600" s="31" t="s">
        <v>17</v>
      </c>
      <c r="C2600" s="39" t="s">
        <v>3707</v>
      </c>
      <c r="D2600" s="33" t="s">
        <v>3708</v>
      </c>
      <c r="E2600" s="49">
        <v>2426.7600000000002</v>
      </c>
      <c r="F2600" s="21"/>
      <c r="G2600" s="25">
        <f t="shared" si="80"/>
        <v>0</v>
      </c>
      <c r="H2600" s="26"/>
      <c r="I2600" s="26"/>
      <c r="J2600" s="26"/>
      <c r="K2600" s="26">
        <f t="shared" si="81"/>
        <v>0</v>
      </c>
    </row>
    <row r="2601" spans="1:11" ht="81" customHeight="1">
      <c r="A2601" s="20">
        <v>5932</v>
      </c>
      <c r="B2601" s="31" t="s">
        <v>17</v>
      </c>
      <c r="C2601" s="39" t="s">
        <v>3709</v>
      </c>
      <c r="D2601" s="33" t="s">
        <v>3710</v>
      </c>
      <c r="E2601" s="30">
        <v>2800</v>
      </c>
      <c r="F2601" s="21">
        <v>2</v>
      </c>
      <c r="G2601" s="25">
        <f t="shared" si="80"/>
        <v>5600</v>
      </c>
      <c r="H2601" s="26"/>
      <c r="I2601" s="26"/>
      <c r="J2601" s="26">
        <v>2</v>
      </c>
      <c r="K2601" s="26">
        <f t="shared" si="81"/>
        <v>5600</v>
      </c>
    </row>
    <row r="2602" spans="1:11" ht="60">
      <c r="A2602" s="20">
        <v>5933</v>
      </c>
      <c r="B2602" s="31" t="s">
        <v>84</v>
      </c>
      <c r="C2602" s="39" t="s">
        <v>3711</v>
      </c>
      <c r="D2602" s="33" t="s">
        <v>3711</v>
      </c>
      <c r="E2602" s="49">
        <v>6922.0439999999999</v>
      </c>
      <c r="F2602" s="21">
        <v>3</v>
      </c>
      <c r="G2602" s="25">
        <f t="shared" si="80"/>
        <v>20766.131999999998</v>
      </c>
      <c r="H2602" s="26"/>
      <c r="I2602" s="26"/>
      <c r="J2602" s="26">
        <v>2</v>
      </c>
      <c r="K2602" s="26">
        <f t="shared" si="81"/>
        <v>13844.088</v>
      </c>
    </row>
    <row r="2603" spans="1:11" ht="60" hidden="1">
      <c r="A2603" s="20">
        <v>5934</v>
      </c>
      <c r="B2603" s="31" t="s">
        <v>84</v>
      </c>
      <c r="C2603" s="39" t="s">
        <v>3712</v>
      </c>
      <c r="D2603" s="33" t="s">
        <v>3712</v>
      </c>
      <c r="E2603" s="30">
        <v>6400</v>
      </c>
      <c r="F2603" s="21">
        <v>0</v>
      </c>
      <c r="G2603" s="25">
        <f t="shared" si="80"/>
        <v>0</v>
      </c>
      <c r="H2603" s="26"/>
      <c r="I2603" s="26"/>
      <c r="J2603" s="26">
        <v>0</v>
      </c>
      <c r="K2603" s="26">
        <f t="shared" si="81"/>
        <v>0</v>
      </c>
    </row>
    <row r="2604" spans="1:11" ht="336" hidden="1">
      <c r="A2604" s="20">
        <v>5935</v>
      </c>
      <c r="B2604" s="31" t="s">
        <v>3697</v>
      </c>
      <c r="C2604" s="39" t="s">
        <v>3713</v>
      </c>
      <c r="D2604" s="127" t="s">
        <v>3714</v>
      </c>
      <c r="E2604" s="44">
        <v>15046</v>
      </c>
      <c r="F2604" s="21"/>
      <c r="G2604" s="25">
        <f t="shared" si="80"/>
        <v>0</v>
      </c>
      <c r="H2604" s="26"/>
      <c r="I2604" s="26"/>
      <c r="J2604" s="26"/>
      <c r="K2604" s="26">
        <f t="shared" si="81"/>
        <v>0</v>
      </c>
    </row>
    <row r="2605" spans="1:11" ht="36" hidden="1">
      <c r="A2605" s="20">
        <v>5936</v>
      </c>
      <c r="B2605" s="31" t="s">
        <v>207</v>
      </c>
      <c r="C2605" s="39" t="s">
        <v>3715</v>
      </c>
      <c r="D2605" s="42" t="s">
        <v>3716</v>
      </c>
      <c r="E2605" s="30">
        <v>1620</v>
      </c>
      <c r="F2605" s="21"/>
      <c r="G2605" s="25">
        <f t="shared" si="80"/>
        <v>0</v>
      </c>
      <c r="H2605" s="26"/>
      <c r="I2605" s="26"/>
      <c r="J2605" s="26"/>
      <c r="K2605" s="26">
        <f t="shared" si="81"/>
        <v>0</v>
      </c>
    </row>
    <row r="2606" spans="1:11" ht="60">
      <c r="A2606" s="20">
        <v>5937</v>
      </c>
      <c r="B2606" s="31" t="s">
        <v>207</v>
      </c>
      <c r="C2606" s="39" t="s">
        <v>3717</v>
      </c>
      <c r="D2606" s="127" t="s">
        <v>3718</v>
      </c>
      <c r="E2606" s="30">
        <v>1720</v>
      </c>
      <c r="F2606" s="21">
        <v>20</v>
      </c>
      <c r="G2606" s="25">
        <f t="shared" si="80"/>
        <v>34400</v>
      </c>
      <c r="H2606" s="26"/>
      <c r="I2606" s="26"/>
      <c r="J2606" s="26">
        <v>20</v>
      </c>
      <c r="K2606" s="26">
        <f t="shared" si="81"/>
        <v>34400</v>
      </c>
    </row>
    <row r="2607" spans="1:11" ht="81" customHeight="1">
      <c r="A2607" s="20">
        <v>5938</v>
      </c>
      <c r="B2607" s="31" t="s">
        <v>3719</v>
      </c>
      <c r="C2607" s="39" t="s">
        <v>3720</v>
      </c>
      <c r="D2607" s="33" t="s">
        <v>3720</v>
      </c>
      <c r="E2607" s="30">
        <v>1720</v>
      </c>
      <c r="F2607" s="21">
        <v>20</v>
      </c>
      <c r="G2607" s="25">
        <f t="shared" si="80"/>
        <v>34400</v>
      </c>
      <c r="H2607" s="26"/>
      <c r="I2607" s="26"/>
      <c r="J2607" s="26">
        <v>20</v>
      </c>
      <c r="K2607" s="26">
        <f t="shared" si="81"/>
        <v>34400</v>
      </c>
    </row>
    <row r="2608" spans="1:11" ht="24" hidden="1">
      <c r="A2608" s="20">
        <v>5939</v>
      </c>
      <c r="B2608" s="31" t="s">
        <v>13</v>
      </c>
      <c r="C2608" s="39" t="s">
        <v>3721</v>
      </c>
      <c r="D2608" s="33" t="s">
        <v>3721</v>
      </c>
      <c r="E2608" s="30">
        <v>2600</v>
      </c>
      <c r="F2608" s="21"/>
      <c r="G2608" s="25">
        <f t="shared" si="80"/>
        <v>0</v>
      </c>
      <c r="H2608" s="26"/>
      <c r="I2608" s="26"/>
      <c r="J2608" s="26"/>
      <c r="K2608" s="26">
        <f t="shared" si="81"/>
        <v>0</v>
      </c>
    </row>
    <row r="2609" spans="1:11" ht="36" hidden="1">
      <c r="A2609" s="20">
        <v>5940</v>
      </c>
      <c r="B2609" s="31" t="s">
        <v>13</v>
      </c>
      <c r="C2609" s="39" t="s">
        <v>3722</v>
      </c>
      <c r="D2609" s="33" t="s">
        <v>3722</v>
      </c>
      <c r="E2609" s="30">
        <v>3000</v>
      </c>
      <c r="F2609" s="21"/>
      <c r="G2609" s="25">
        <f t="shared" si="80"/>
        <v>0</v>
      </c>
      <c r="H2609" s="26"/>
      <c r="I2609" s="26"/>
      <c r="J2609" s="26"/>
      <c r="K2609" s="26">
        <f t="shared" si="81"/>
        <v>0</v>
      </c>
    </row>
    <row r="2610" spans="1:11" hidden="1">
      <c r="A2610" s="20">
        <v>5941</v>
      </c>
      <c r="B2610" s="31" t="s">
        <v>13</v>
      </c>
      <c r="C2610" s="39" t="s">
        <v>3723</v>
      </c>
      <c r="D2610" s="33" t="s">
        <v>3724</v>
      </c>
      <c r="E2610" s="30">
        <v>2800</v>
      </c>
      <c r="F2610" s="21"/>
      <c r="G2610" s="25">
        <f t="shared" si="80"/>
        <v>0</v>
      </c>
      <c r="H2610" s="26"/>
      <c r="I2610" s="26"/>
      <c r="J2610" s="26"/>
      <c r="K2610" s="26">
        <f t="shared" si="81"/>
        <v>0</v>
      </c>
    </row>
    <row r="2611" spans="1:11" ht="108" hidden="1">
      <c r="A2611" s="20">
        <v>5942</v>
      </c>
      <c r="B2611" s="31" t="s">
        <v>13</v>
      </c>
      <c r="C2611" s="39" t="s">
        <v>3725</v>
      </c>
      <c r="D2611" s="33" t="s">
        <v>3725</v>
      </c>
      <c r="E2611" s="30">
        <v>8000</v>
      </c>
      <c r="F2611" s="21"/>
      <c r="G2611" s="25">
        <f t="shared" si="80"/>
        <v>0</v>
      </c>
      <c r="H2611" s="26"/>
      <c r="I2611" s="26"/>
      <c r="J2611" s="26"/>
      <c r="K2611" s="26">
        <f t="shared" si="81"/>
        <v>0</v>
      </c>
    </row>
    <row r="2612" spans="1:11" ht="24" hidden="1">
      <c r="A2612" s="20">
        <v>5943</v>
      </c>
      <c r="B2612" s="36" t="s">
        <v>13</v>
      </c>
      <c r="C2612" s="38" t="s">
        <v>3726</v>
      </c>
      <c r="D2612" s="33" t="s">
        <v>3726</v>
      </c>
      <c r="E2612" s="30">
        <v>2800</v>
      </c>
      <c r="F2612" s="21"/>
      <c r="G2612" s="25">
        <f t="shared" si="80"/>
        <v>0</v>
      </c>
      <c r="H2612" s="26"/>
      <c r="I2612" s="26"/>
      <c r="J2612" s="26"/>
      <c r="K2612" s="26">
        <f t="shared" si="81"/>
        <v>0</v>
      </c>
    </row>
    <row r="2613" spans="1:11" ht="36" hidden="1">
      <c r="A2613" s="20">
        <v>5944</v>
      </c>
      <c r="B2613" s="31" t="s">
        <v>13</v>
      </c>
      <c r="C2613" s="39" t="s">
        <v>3727</v>
      </c>
      <c r="D2613" s="33" t="s">
        <v>3727</v>
      </c>
      <c r="E2613" s="49">
        <v>17565.120000000003</v>
      </c>
      <c r="F2613" s="21"/>
      <c r="G2613" s="25">
        <f t="shared" si="80"/>
        <v>0</v>
      </c>
      <c r="H2613" s="26"/>
      <c r="I2613" s="26"/>
      <c r="J2613" s="26"/>
      <c r="K2613" s="26">
        <f t="shared" si="81"/>
        <v>0</v>
      </c>
    </row>
    <row r="2614" spans="1:11" ht="36" hidden="1">
      <c r="A2614" s="20">
        <v>5945</v>
      </c>
      <c r="B2614" s="31" t="s">
        <v>3674</v>
      </c>
      <c r="C2614" s="39" t="s">
        <v>3728</v>
      </c>
      <c r="D2614" s="33" t="s">
        <v>3728</v>
      </c>
      <c r="E2614" s="30">
        <v>4000</v>
      </c>
      <c r="F2614" s="21"/>
      <c r="G2614" s="25">
        <f t="shared" si="80"/>
        <v>0</v>
      </c>
      <c r="H2614" s="26"/>
      <c r="I2614" s="26"/>
      <c r="J2614" s="26"/>
      <c r="K2614" s="26">
        <f t="shared" si="81"/>
        <v>0</v>
      </c>
    </row>
    <row r="2615" spans="1:11" ht="24" hidden="1">
      <c r="A2615" s="20">
        <v>5946</v>
      </c>
      <c r="B2615" s="31" t="s">
        <v>3674</v>
      </c>
      <c r="C2615" s="39" t="s">
        <v>3729</v>
      </c>
      <c r="D2615" s="33" t="s">
        <v>3730</v>
      </c>
      <c r="E2615" s="30">
        <v>980000</v>
      </c>
      <c r="F2615" s="21"/>
      <c r="G2615" s="25">
        <f t="shared" si="80"/>
        <v>0</v>
      </c>
      <c r="H2615" s="26"/>
      <c r="I2615" s="26"/>
      <c r="J2615" s="26"/>
      <c r="K2615" s="26">
        <f t="shared" si="81"/>
        <v>0</v>
      </c>
    </row>
    <row r="2616" spans="1:11" ht="36" hidden="1">
      <c r="A2616" s="20">
        <v>5947</v>
      </c>
      <c r="B2616" s="31" t="s">
        <v>13</v>
      </c>
      <c r="C2616" s="39" t="s">
        <v>3731</v>
      </c>
      <c r="D2616" s="33" t="s">
        <v>3732</v>
      </c>
      <c r="E2616" s="30">
        <v>6800</v>
      </c>
      <c r="F2616" s="21"/>
      <c r="G2616" s="25">
        <f t="shared" si="80"/>
        <v>0</v>
      </c>
      <c r="H2616" s="26"/>
      <c r="I2616" s="26"/>
      <c r="J2616" s="26"/>
      <c r="K2616" s="26">
        <f t="shared" si="81"/>
        <v>0</v>
      </c>
    </row>
    <row r="2617" spans="1:11" ht="24" hidden="1">
      <c r="A2617" s="20">
        <v>5948</v>
      </c>
      <c r="B2617" s="31" t="s">
        <v>13</v>
      </c>
      <c r="C2617" s="39" t="s">
        <v>3733</v>
      </c>
      <c r="D2617" s="33" t="s">
        <v>3733</v>
      </c>
      <c r="E2617" s="30">
        <v>2800</v>
      </c>
      <c r="F2617" s="21"/>
      <c r="G2617" s="25">
        <f t="shared" si="80"/>
        <v>0</v>
      </c>
      <c r="H2617" s="26"/>
      <c r="I2617" s="26"/>
      <c r="J2617" s="26"/>
      <c r="K2617" s="26">
        <f t="shared" si="81"/>
        <v>0</v>
      </c>
    </row>
    <row r="2618" spans="1:11" hidden="1">
      <c r="A2618" s="20">
        <v>5949</v>
      </c>
      <c r="B2618" s="31" t="s">
        <v>13</v>
      </c>
      <c r="C2618" s="39" t="s">
        <v>3734</v>
      </c>
      <c r="D2618" s="33" t="s">
        <v>3734</v>
      </c>
      <c r="E2618" s="49">
        <v>12480.480000000001</v>
      </c>
      <c r="F2618" s="21"/>
      <c r="G2618" s="25">
        <f t="shared" si="80"/>
        <v>0</v>
      </c>
      <c r="H2618" s="26"/>
      <c r="I2618" s="26"/>
      <c r="J2618" s="26"/>
      <c r="K2618" s="26">
        <f t="shared" si="81"/>
        <v>0</v>
      </c>
    </row>
    <row r="2619" spans="1:11" ht="24" hidden="1">
      <c r="A2619" s="20">
        <v>5950</v>
      </c>
      <c r="B2619" s="31" t="s">
        <v>21</v>
      </c>
      <c r="C2619" s="38" t="s">
        <v>3735</v>
      </c>
      <c r="D2619" s="33" t="s">
        <v>3735</v>
      </c>
      <c r="E2619" s="44">
        <v>19200</v>
      </c>
      <c r="F2619" s="21"/>
      <c r="G2619" s="25">
        <f t="shared" si="80"/>
        <v>0</v>
      </c>
      <c r="H2619" s="26"/>
      <c r="I2619" s="26"/>
      <c r="J2619" s="26"/>
      <c r="K2619" s="26">
        <f t="shared" si="81"/>
        <v>0</v>
      </c>
    </row>
    <row r="2620" spans="1:11" ht="24" hidden="1">
      <c r="A2620" s="20">
        <v>5951</v>
      </c>
      <c r="B2620" s="31" t="s">
        <v>13</v>
      </c>
      <c r="C2620" s="39" t="s">
        <v>3736</v>
      </c>
      <c r="D2620" s="33" t="s">
        <v>3736</v>
      </c>
      <c r="E2620" s="49">
        <v>22303.08</v>
      </c>
      <c r="F2620" s="21"/>
      <c r="G2620" s="25">
        <f t="shared" si="80"/>
        <v>0</v>
      </c>
      <c r="H2620" s="26"/>
      <c r="I2620" s="26"/>
      <c r="J2620" s="26"/>
      <c r="K2620" s="26">
        <f t="shared" si="81"/>
        <v>0</v>
      </c>
    </row>
    <row r="2621" spans="1:11" hidden="1">
      <c r="A2621" s="20">
        <v>5952</v>
      </c>
      <c r="B2621" s="31" t="s">
        <v>13</v>
      </c>
      <c r="C2621" s="39" t="s">
        <v>3737</v>
      </c>
      <c r="D2621" s="33" t="s">
        <v>3737</v>
      </c>
      <c r="E2621" s="30">
        <v>2800</v>
      </c>
      <c r="F2621" s="21"/>
      <c r="G2621" s="25">
        <f t="shared" si="80"/>
        <v>0</v>
      </c>
      <c r="H2621" s="26"/>
      <c r="I2621" s="26"/>
      <c r="J2621" s="26"/>
      <c r="K2621" s="26">
        <f t="shared" si="81"/>
        <v>0</v>
      </c>
    </row>
    <row r="2622" spans="1:11" hidden="1">
      <c r="A2622" s="20">
        <v>5953</v>
      </c>
      <c r="B2622" s="31" t="s">
        <v>13</v>
      </c>
      <c r="C2622" s="39" t="s">
        <v>3738</v>
      </c>
      <c r="D2622" s="33" t="s">
        <v>3738</v>
      </c>
      <c r="E2622" s="30">
        <v>2900</v>
      </c>
      <c r="F2622" s="21"/>
      <c r="G2622" s="25">
        <f t="shared" si="80"/>
        <v>0</v>
      </c>
      <c r="H2622" s="26"/>
      <c r="I2622" s="26"/>
      <c r="J2622" s="26"/>
      <c r="K2622" s="26">
        <f t="shared" si="81"/>
        <v>0</v>
      </c>
    </row>
    <row r="2623" spans="1:11" hidden="1">
      <c r="A2623" s="20">
        <v>5954</v>
      </c>
      <c r="B2623" s="31" t="s">
        <v>21</v>
      </c>
      <c r="C2623" s="39" t="s">
        <v>3739</v>
      </c>
      <c r="D2623" s="33" t="s">
        <v>3739</v>
      </c>
      <c r="E2623" s="30">
        <v>6600</v>
      </c>
      <c r="F2623" s="21"/>
      <c r="G2623" s="25">
        <f t="shared" si="80"/>
        <v>0</v>
      </c>
      <c r="H2623" s="26"/>
      <c r="I2623" s="26"/>
      <c r="J2623" s="26"/>
      <c r="K2623" s="26">
        <f t="shared" si="81"/>
        <v>0</v>
      </c>
    </row>
    <row r="2624" spans="1:11" ht="24" hidden="1">
      <c r="A2624" s="20">
        <v>5955</v>
      </c>
      <c r="B2624" s="31" t="s">
        <v>24</v>
      </c>
      <c r="C2624" s="39" t="s">
        <v>3740</v>
      </c>
      <c r="D2624" s="33" t="s">
        <v>3741</v>
      </c>
      <c r="E2624" s="30">
        <v>4100</v>
      </c>
      <c r="F2624" s="21"/>
      <c r="G2624" s="25">
        <f t="shared" si="80"/>
        <v>0</v>
      </c>
      <c r="H2624" s="26"/>
      <c r="I2624" s="26"/>
      <c r="J2624" s="26"/>
      <c r="K2624" s="26">
        <f t="shared" si="81"/>
        <v>0</v>
      </c>
    </row>
    <row r="2625" spans="1:11" ht="36" hidden="1">
      <c r="A2625" s="20">
        <v>5956</v>
      </c>
      <c r="B2625" s="31" t="s">
        <v>24</v>
      </c>
      <c r="C2625" s="39" t="s">
        <v>3742</v>
      </c>
      <c r="D2625" s="33" t="s">
        <v>3743</v>
      </c>
      <c r="E2625" s="30">
        <v>3750</v>
      </c>
      <c r="F2625" s="21"/>
      <c r="G2625" s="25">
        <f t="shared" si="80"/>
        <v>0</v>
      </c>
      <c r="H2625" s="26"/>
      <c r="I2625" s="26"/>
      <c r="J2625" s="26"/>
      <c r="K2625" s="26">
        <f t="shared" si="81"/>
        <v>0</v>
      </c>
    </row>
    <row r="2626" spans="1:11" ht="36" hidden="1">
      <c r="A2626" s="20">
        <v>5957</v>
      </c>
      <c r="B2626" s="31" t="s">
        <v>13</v>
      </c>
      <c r="C2626" s="39" t="s">
        <v>3744</v>
      </c>
      <c r="D2626" s="33" t="s">
        <v>3745</v>
      </c>
      <c r="E2626" s="30">
        <v>60000</v>
      </c>
      <c r="F2626" s="21"/>
      <c r="G2626" s="25">
        <f t="shared" si="80"/>
        <v>0</v>
      </c>
      <c r="H2626" s="26"/>
      <c r="I2626" s="26"/>
      <c r="J2626" s="26"/>
      <c r="K2626" s="26">
        <f t="shared" si="81"/>
        <v>0</v>
      </c>
    </row>
    <row r="2627" spans="1:11" ht="36" hidden="1">
      <c r="A2627" s="20">
        <v>5958</v>
      </c>
      <c r="B2627" s="31" t="s">
        <v>13</v>
      </c>
      <c r="C2627" s="39" t="s">
        <v>3746</v>
      </c>
      <c r="D2627" s="33" t="s">
        <v>3746</v>
      </c>
      <c r="E2627" s="30">
        <v>2450</v>
      </c>
      <c r="F2627" s="21"/>
      <c r="G2627" s="25">
        <f t="shared" si="80"/>
        <v>0</v>
      </c>
      <c r="H2627" s="26"/>
      <c r="I2627" s="26"/>
      <c r="J2627" s="26"/>
      <c r="K2627" s="26">
        <f t="shared" si="81"/>
        <v>0</v>
      </c>
    </row>
    <row r="2628" spans="1:11" ht="84" hidden="1">
      <c r="A2628" s="20">
        <v>5959</v>
      </c>
      <c r="B2628" s="31" t="s">
        <v>13</v>
      </c>
      <c r="C2628" s="39" t="s">
        <v>3747</v>
      </c>
      <c r="D2628" s="33" t="s">
        <v>3747</v>
      </c>
      <c r="E2628" s="30">
        <v>9800</v>
      </c>
      <c r="F2628" s="21"/>
      <c r="G2628" s="25">
        <f t="shared" si="80"/>
        <v>0</v>
      </c>
      <c r="H2628" s="26"/>
      <c r="I2628" s="26"/>
      <c r="J2628" s="26"/>
      <c r="K2628" s="26">
        <f t="shared" si="81"/>
        <v>0</v>
      </c>
    </row>
    <row r="2629" spans="1:11" ht="36" hidden="1">
      <c r="A2629" s="20">
        <v>5960</v>
      </c>
      <c r="B2629" s="31" t="s">
        <v>13</v>
      </c>
      <c r="C2629" s="39" t="s">
        <v>3748</v>
      </c>
      <c r="D2629" s="33" t="s">
        <v>3748</v>
      </c>
      <c r="E2629" s="30">
        <v>38000</v>
      </c>
      <c r="F2629" s="21"/>
      <c r="G2629" s="25">
        <f t="shared" si="80"/>
        <v>0</v>
      </c>
      <c r="H2629" s="26"/>
      <c r="I2629" s="26"/>
      <c r="J2629" s="26"/>
      <c r="K2629" s="26">
        <f t="shared" si="81"/>
        <v>0</v>
      </c>
    </row>
    <row r="2630" spans="1:11" ht="24" hidden="1">
      <c r="A2630" s="20">
        <v>5961</v>
      </c>
      <c r="B2630" s="31" t="s">
        <v>13</v>
      </c>
      <c r="C2630" s="39" t="s">
        <v>3749</v>
      </c>
      <c r="D2630" s="33" t="s">
        <v>3749</v>
      </c>
      <c r="E2630" s="30">
        <v>40000</v>
      </c>
      <c r="F2630" s="21"/>
      <c r="G2630" s="25">
        <f t="shared" si="80"/>
        <v>0</v>
      </c>
      <c r="H2630" s="26"/>
      <c r="I2630" s="26"/>
      <c r="J2630" s="26"/>
      <c r="K2630" s="26">
        <f t="shared" si="81"/>
        <v>0</v>
      </c>
    </row>
    <row r="2631" spans="1:11" ht="24" hidden="1">
      <c r="A2631" s="20">
        <v>5962</v>
      </c>
      <c r="B2631" s="31" t="s">
        <v>13</v>
      </c>
      <c r="C2631" s="39" t="s">
        <v>3750</v>
      </c>
      <c r="D2631" s="33" t="s">
        <v>3750</v>
      </c>
      <c r="E2631" s="30">
        <v>38000</v>
      </c>
      <c r="F2631" s="21"/>
      <c r="G2631" s="25">
        <f t="shared" si="80"/>
        <v>0</v>
      </c>
      <c r="H2631" s="26"/>
      <c r="I2631" s="26"/>
      <c r="J2631" s="26"/>
      <c r="K2631" s="26">
        <f t="shared" si="81"/>
        <v>0</v>
      </c>
    </row>
    <row r="2632" spans="1:11" ht="60" hidden="1">
      <c r="A2632" s="20">
        <v>5963</v>
      </c>
      <c r="B2632" s="31" t="s">
        <v>13</v>
      </c>
      <c r="C2632" s="39" t="s">
        <v>3751</v>
      </c>
      <c r="D2632" s="33" t="s">
        <v>3752</v>
      </c>
      <c r="E2632" s="49">
        <v>4969.08</v>
      </c>
      <c r="F2632" s="21"/>
      <c r="G2632" s="25">
        <f t="shared" si="80"/>
        <v>0</v>
      </c>
      <c r="H2632" s="26"/>
      <c r="I2632" s="26"/>
      <c r="J2632" s="26"/>
      <c r="K2632" s="26">
        <f t="shared" si="81"/>
        <v>0</v>
      </c>
    </row>
    <row r="2633" spans="1:11" ht="60" hidden="1">
      <c r="A2633" s="20">
        <v>5964</v>
      </c>
      <c r="B2633" s="31" t="s">
        <v>13</v>
      </c>
      <c r="C2633" s="39" t="s">
        <v>3753</v>
      </c>
      <c r="D2633" s="33" t="s">
        <v>3753</v>
      </c>
      <c r="E2633" s="30">
        <v>6000</v>
      </c>
      <c r="F2633" s="21"/>
      <c r="G2633" s="25">
        <f t="shared" si="80"/>
        <v>0</v>
      </c>
      <c r="H2633" s="26"/>
      <c r="I2633" s="26"/>
      <c r="J2633" s="26"/>
      <c r="K2633" s="26">
        <f t="shared" si="81"/>
        <v>0</v>
      </c>
    </row>
    <row r="2634" spans="1:11" ht="60" hidden="1">
      <c r="A2634" s="20">
        <v>5965</v>
      </c>
      <c r="B2634" s="31" t="s">
        <v>13</v>
      </c>
      <c r="C2634" s="39" t="s">
        <v>3754</v>
      </c>
      <c r="D2634" s="33" t="s">
        <v>3754</v>
      </c>
      <c r="E2634" s="30">
        <v>6600</v>
      </c>
      <c r="F2634" s="21"/>
      <c r="G2634" s="25">
        <f t="shared" si="80"/>
        <v>0</v>
      </c>
      <c r="H2634" s="26"/>
      <c r="I2634" s="26"/>
      <c r="J2634" s="26"/>
      <c r="K2634" s="26">
        <f t="shared" si="81"/>
        <v>0</v>
      </c>
    </row>
    <row r="2635" spans="1:11" ht="36" hidden="1">
      <c r="A2635" s="20">
        <v>5966</v>
      </c>
      <c r="B2635" s="31" t="s">
        <v>13</v>
      </c>
      <c r="C2635" s="39" t="s">
        <v>3755</v>
      </c>
      <c r="D2635" s="33" t="s">
        <v>3755</v>
      </c>
      <c r="E2635" s="30">
        <v>3000</v>
      </c>
      <c r="F2635" s="21"/>
      <c r="G2635" s="25">
        <f t="shared" si="80"/>
        <v>0</v>
      </c>
      <c r="H2635" s="26"/>
      <c r="I2635" s="26"/>
      <c r="J2635" s="26"/>
      <c r="K2635" s="26">
        <f t="shared" si="81"/>
        <v>0</v>
      </c>
    </row>
    <row r="2636" spans="1:11" ht="48" hidden="1">
      <c r="A2636" s="20">
        <v>5967</v>
      </c>
      <c r="B2636" s="31" t="s">
        <v>13</v>
      </c>
      <c r="C2636" s="39" t="s">
        <v>3756</v>
      </c>
      <c r="D2636" s="33" t="s">
        <v>3756</v>
      </c>
      <c r="E2636" s="30">
        <v>5400</v>
      </c>
      <c r="F2636" s="21"/>
      <c r="G2636" s="25">
        <f t="shared" si="80"/>
        <v>0</v>
      </c>
      <c r="H2636" s="26"/>
      <c r="I2636" s="26"/>
      <c r="J2636" s="26"/>
      <c r="K2636" s="26">
        <f t="shared" si="81"/>
        <v>0</v>
      </c>
    </row>
    <row r="2637" spans="1:11" hidden="1">
      <c r="A2637" s="20">
        <v>5968</v>
      </c>
      <c r="B2637" s="31" t="s">
        <v>24</v>
      </c>
      <c r="C2637" s="33" t="s">
        <v>3757</v>
      </c>
      <c r="D2637" s="33"/>
      <c r="E2637" s="30"/>
      <c r="F2637" s="21"/>
      <c r="G2637" s="25">
        <f t="shared" si="80"/>
        <v>0</v>
      </c>
      <c r="H2637" s="26"/>
      <c r="I2637" s="26"/>
      <c r="J2637" s="26"/>
      <c r="K2637" s="26">
        <f t="shared" si="81"/>
        <v>0</v>
      </c>
    </row>
    <row r="2638" spans="1:11" ht="36" hidden="1">
      <c r="A2638" s="20">
        <v>5969</v>
      </c>
      <c r="B2638" s="31" t="s">
        <v>13</v>
      </c>
      <c r="C2638" s="39" t="s">
        <v>3758</v>
      </c>
      <c r="D2638" s="33" t="s">
        <v>3758</v>
      </c>
      <c r="E2638" s="30">
        <v>3450</v>
      </c>
      <c r="F2638" s="21"/>
      <c r="G2638" s="25">
        <f t="shared" si="80"/>
        <v>0</v>
      </c>
      <c r="H2638" s="26"/>
      <c r="I2638" s="26"/>
      <c r="J2638" s="26"/>
      <c r="K2638" s="26">
        <f t="shared" si="81"/>
        <v>0</v>
      </c>
    </row>
    <row r="2639" spans="1:11" ht="24">
      <c r="A2639" s="20">
        <v>5970</v>
      </c>
      <c r="B2639" s="31" t="s">
        <v>21</v>
      </c>
      <c r="C2639" s="39" t="s">
        <v>3759</v>
      </c>
      <c r="D2639" s="33" t="s">
        <v>3759</v>
      </c>
      <c r="E2639" s="30">
        <v>2800</v>
      </c>
      <c r="F2639" s="21">
        <v>3</v>
      </c>
      <c r="G2639" s="25">
        <f t="shared" si="80"/>
        <v>8400</v>
      </c>
      <c r="H2639" s="26"/>
      <c r="I2639" s="26"/>
      <c r="J2639" s="26">
        <v>3</v>
      </c>
      <c r="K2639" s="26">
        <f t="shared" si="81"/>
        <v>8400</v>
      </c>
    </row>
    <row r="2640" spans="1:11" ht="24" hidden="1">
      <c r="A2640" s="20">
        <v>5971</v>
      </c>
      <c r="B2640" s="31" t="s">
        <v>13</v>
      </c>
      <c r="C2640" s="39" t="s">
        <v>3760</v>
      </c>
      <c r="D2640" s="33" t="s">
        <v>3760</v>
      </c>
      <c r="E2640" s="30">
        <v>28000</v>
      </c>
      <c r="F2640" s="21"/>
      <c r="G2640" s="25">
        <f t="shared" ref="G2640:G2703" si="82">E2640*F2640</f>
        <v>0</v>
      </c>
      <c r="H2640" s="26"/>
      <c r="I2640" s="26"/>
      <c r="J2640" s="26"/>
      <c r="K2640" s="26">
        <f t="shared" ref="K2640:K2703" si="83">E2640*J2640</f>
        <v>0</v>
      </c>
    </row>
    <row r="2641" spans="1:11" ht="48" hidden="1">
      <c r="A2641" s="20">
        <v>5972</v>
      </c>
      <c r="B2641" s="31" t="s">
        <v>13</v>
      </c>
      <c r="C2641" s="39" t="s">
        <v>3761</v>
      </c>
      <c r="D2641" s="33" t="s">
        <v>3761</v>
      </c>
      <c r="E2641" s="49">
        <v>4483.7280000000001</v>
      </c>
      <c r="F2641" s="21"/>
      <c r="G2641" s="25">
        <f t="shared" si="82"/>
        <v>0</v>
      </c>
      <c r="H2641" s="26"/>
      <c r="I2641" s="26"/>
      <c r="J2641" s="26"/>
      <c r="K2641" s="26">
        <f t="shared" si="83"/>
        <v>0</v>
      </c>
    </row>
    <row r="2642" spans="1:11" ht="36" hidden="1">
      <c r="A2642" s="20">
        <v>5973</v>
      </c>
      <c r="B2642" s="31" t="s">
        <v>13</v>
      </c>
      <c r="C2642" s="39" t="s">
        <v>3762</v>
      </c>
      <c r="D2642" s="33" t="s">
        <v>3763</v>
      </c>
      <c r="E2642" s="54">
        <v>5800</v>
      </c>
      <c r="F2642" s="21"/>
      <c r="G2642" s="25">
        <f t="shared" si="82"/>
        <v>0</v>
      </c>
      <c r="H2642" s="26"/>
      <c r="I2642" s="26"/>
      <c r="J2642" s="26"/>
      <c r="K2642" s="26">
        <f t="shared" si="83"/>
        <v>0</v>
      </c>
    </row>
    <row r="2643" spans="1:11" ht="60" hidden="1">
      <c r="A2643" s="20">
        <v>5974</v>
      </c>
      <c r="B2643" s="31" t="s">
        <v>13</v>
      </c>
      <c r="C2643" s="39" t="s">
        <v>3764</v>
      </c>
      <c r="D2643" s="33" t="s">
        <v>3764</v>
      </c>
      <c r="E2643" s="54">
        <v>5800</v>
      </c>
      <c r="F2643" s="21"/>
      <c r="G2643" s="25">
        <f t="shared" si="82"/>
        <v>0</v>
      </c>
      <c r="H2643" s="26"/>
      <c r="I2643" s="26"/>
      <c r="J2643" s="26"/>
      <c r="K2643" s="26">
        <f t="shared" si="83"/>
        <v>0</v>
      </c>
    </row>
    <row r="2644" spans="1:11" ht="36">
      <c r="A2644" s="20">
        <v>5975</v>
      </c>
      <c r="B2644" s="31" t="s">
        <v>13</v>
      </c>
      <c r="C2644" s="39" t="s">
        <v>3765</v>
      </c>
      <c r="D2644" s="33" t="s">
        <v>3765</v>
      </c>
      <c r="E2644" s="30">
        <v>10000</v>
      </c>
      <c r="F2644" s="21">
        <v>1</v>
      </c>
      <c r="G2644" s="25">
        <f t="shared" si="82"/>
        <v>10000</v>
      </c>
      <c r="H2644" s="26"/>
      <c r="I2644" s="26"/>
      <c r="J2644" s="26">
        <v>1</v>
      </c>
      <c r="K2644" s="26">
        <f t="shared" si="83"/>
        <v>10000</v>
      </c>
    </row>
    <row r="2645" spans="1:11" ht="24" hidden="1">
      <c r="A2645" s="20">
        <v>5976</v>
      </c>
      <c r="B2645" s="31" t="s">
        <v>13</v>
      </c>
      <c r="C2645" s="39" t="s">
        <v>3766</v>
      </c>
      <c r="D2645" s="33"/>
      <c r="E2645" s="30">
        <v>51200</v>
      </c>
      <c r="F2645" s="21"/>
      <c r="G2645" s="25">
        <f t="shared" si="82"/>
        <v>0</v>
      </c>
      <c r="H2645" s="26"/>
      <c r="I2645" s="26"/>
      <c r="J2645" s="26"/>
      <c r="K2645" s="26">
        <f t="shared" si="83"/>
        <v>0</v>
      </c>
    </row>
    <row r="2646" spans="1:11" ht="60" hidden="1">
      <c r="A2646" s="20">
        <v>5977</v>
      </c>
      <c r="B2646" s="31" t="s">
        <v>13</v>
      </c>
      <c r="C2646" s="39" t="s">
        <v>3767</v>
      </c>
      <c r="D2646" s="33" t="s">
        <v>3767</v>
      </c>
      <c r="E2646" s="30">
        <v>51200</v>
      </c>
      <c r="F2646" s="21"/>
      <c r="G2646" s="25">
        <f t="shared" si="82"/>
        <v>0</v>
      </c>
      <c r="H2646" s="26"/>
      <c r="I2646" s="26"/>
      <c r="J2646" s="26"/>
      <c r="K2646" s="26">
        <f t="shared" si="83"/>
        <v>0</v>
      </c>
    </row>
    <row r="2647" spans="1:11" ht="48">
      <c r="A2647" s="20">
        <v>5978</v>
      </c>
      <c r="B2647" s="31" t="s">
        <v>13</v>
      </c>
      <c r="C2647" s="39" t="s">
        <v>3768</v>
      </c>
      <c r="D2647" s="33" t="s">
        <v>3768</v>
      </c>
      <c r="E2647" s="30">
        <v>3200</v>
      </c>
      <c r="F2647" s="21">
        <v>1</v>
      </c>
      <c r="G2647" s="25">
        <f t="shared" si="82"/>
        <v>3200</v>
      </c>
      <c r="H2647" s="26"/>
      <c r="I2647" s="26"/>
      <c r="J2647" s="26">
        <v>1</v>
      </c>
      <c r="K2647" s="26">
        <f t="shared" si="83"/>
        <v>3200</v>
      </c>
    </row>
    <row r="2648" spans="1:11" ht="24" hidden="1">
      <c r="A2648" s="20">
        <v>5979</v>
      </c>
      <c r="B2648" s="31" t="s">
        <v>13</v>
      </c>
      <c r="C2648" s="39" t="s">
        <v>3769</v>
      </c>
      <c r="D2648" s="33" t="s">
        <v>3769</v>
      </c>
      <c r="E2648" s="30">
        <v>6800</v>
      </c>
      <c r="F2648" s="21"/>
      <c r="G2648" s="25">
        <f t="shared" si="82"/>
        <v>0</v>
      </c>
      <c r="H2648" s="26"/>
      <c r="I2648" s="26"/>
      <c r="J2648" s="26"/>
      <c r="K2648" s="26">
        <f t="shared" si="83"/>
        <v>0</v>
      </c>
    </row>
    <row r="2649" spans="1:11" ht="36" hidden="1">
      <c r="A2649" s="20">
        <v>5980</v>
      </c>
      <c r="B2649" s="31" t="s">
        <v>13</v>
      </c>
      <c r="C2649" s="39" t="s">
        <v>3770</v>
      </c>
      <c r="D2649" s="33" t="s">
        <v>3770</v>
      </c>
      <c r="E2649" s="30">
        <v>8000</v>
      </c>
      <c r="F2649" s="21"/>
      <c r="G2649" s="25">
        <f t="shared" si="82"/>
        <v>0</v>
      </c>
      <c r="H2649" s="26"/>
      <c r="I2649" s="26"/>
      <c r="J2649" s="26"/>
      <c r="K2649" s="26">
        <f t="shared" si="83"/>
        <v>0</v>
      </c>
    </row>
    <row r="2650" spans="1:11" hidden="1">
      <c r="A2650" s="20">
        <v>5981</v>
      </c>
      <c r="B2650" s="31" t="s">
        <v>13</v>
      </c>
      <c r="C2650" s="39" t="s">
        <v>3771</v>
      </c>
      <c r="D2650" s="33" t="s">
        <v>3771</v>
      </c>
      <c r="E2650" s="30">
        <v>7000</v>
      </c>
      <c r="F2650" s="21"/>
      <c r="G2650" s="25">
        <f t="shared" si="82"/>
        <v>0</v>
      </c>
      <c r="H2650" s="26"/>
      <c r="I2650" s="26"/>
      <c r="J2650" s="26"/>
      <c r="K2650" s="26">
        <f t="shared" si="83"/>
        <v>0</v>
      </c>
    </row>
    <row r="2651" spans="1:11" ht="72" hidden="1">
      <c r="A2651" s="20">
        <v>5982</v>
      </c>
      <c r="B2651" s="31" t="s">
        <v>13</v>
      </c>
      <c r="C2651" s="39" t="s">
        <v>3772</v>
      </c>
      <c r="D2651" s="33" t="s">
        <v>3772</v>
      </c>
      <c r="E2651" s="49">
        <v>2845.0872000000004</v>
      </c>
      <c r="F2651" s="21"/>
      <c r="G2651" s="25">
        <f t="shared" si="82"/>
        <v>0</v>
      </c>
      <c r="H2651" s="26"/>
      <c r="I2651" s="26"/>
      <c r="J2651" s="26"/>
      <c r="K2651" s="26">
        <f t="shared" si="83"/>
        <v>0</v>
      </c>
    </row>
    <row r="2652" spans="1:11" hidden="1">
      <c r="A2652" s="20">
        <v>5983</v>
      </c>
      <c r="B2652" s="31" t="s">
        <v>13</v>
      </c>
      <c r="C2652" s="39" t="s">
        <v>3773</v>
      </c>
      <c r="D2652" s="33" t="s">
        <v>3773</v>
      </c>
      <c r="E2652" s="49">
        <v>19425.635999999999</v>
      </c>
      <c r="F2652" s="21"/>
      <c r="G2652" s="25">
        <f t="shared" si="82"/>
        <v>0</v>
      </c>
      <c r="H2652" s="26"/>
      <c r="I2652" s="26"/>
      <c r="J2652" s="26"/>
      <c r="K2652" s="26">
        <f t="shared" si="83"/>
        <v>0</v>
      </c>
    </row>
    <row r="2653" spans="1:11" ht="60" hidden="1">
      <c r="A2653" s="20">
        <v>5984</v>
      </c>
      <c r="B2653" s="31" t="s">
        <v>24</v>
      </c>
      <c r="C2653" s="39" t="s">
        <v>3774</v>
      </c>
      <c r="D2653" s="33" t="s">
        <v>3775</v>
      </c>
      <c r="E2653" s="30">
        <v>5400</v>
      </c>
      <c r="F2653" s="21"/>
      <c r="G2653" s="25">
        <f t="shared" si="82"/>
        <v>0</v>
      </c>
      <c r="H2653" s="26"/>
      <c r="I2653" s="26"/>
      <c r="J2653" s="26"/>
      <c r="K2653" s="26">
        <f t="shared" si="83"/>
        <v>0</v>
      </c>
    </row>
    <row r="2654" spans="1:11" ht="36" hidden="1">
      <c r="A2654" s="20">
        <v>5985</v>
      </c>
      <c r="B2654" s="31" t="s">
        <v>13</v>
      </c>
      <c r="C2654" s="39" t="s">
        <v>3776</v>
      </c>
      <c r="D2654" s="33" t="s">
        <v>3777</v>
      </c>
      <c r="E2654" s="30">
        <v>2800</v>
      </c>
      <c r="F2654" s="21"/>
      <c r="G2654" s="25">
        <f t="shared" si="82"/>
        <v>0</v>
      </c>
      <c r="H2654" s="26"/>
      <c r="I2654" s="26"/>
      <c r="J2654" s="26"/>
      <c r="K2654" s="26">
        <f t="shared" si="83"/>
        <v>0</v>
      </c>
    </row>
    <row r="2655" spans="1:11" ht="24" hidden="1">
      <c r="A2655" s="20">
        <v>5986</v>
      </c>
      <c r="B2655" s="31" t="s">
        <v>13</v>
      </c>
      <c r="C2655" s="39" t="s">
        <v>3778</v>
      </c>
      <c r="D2655" s="33" t="s">
        <v>3778</v>
      </c>
      <c r="E2655" s="30"/>
      <c r="F2655" s="21"/>
      <c r="G2655" s="25">
        <f t="shared" si="82"/>
        <v>0</v>
      </c>
      <c r="H2655" s="26"/>
      <c r="I2655" s="26"/>
      <c r="J2655" s="26"/>
      <c r="K2655" s="26">
        <f t="shared" si="83"/>
        <v>0</v>
      </c>
    </row>
    <row r="2656" spans="1:11" ht="60" hidden="1">
      <c r="A2656" s="20">
        <v>5987</v>
      </c>
      <c r="B2656" s="31" t="s">
        <v>24</v>
      </c>
      <c r="C2656" s="39" t="s">
        <v>3779</v>
      </c>
      <c r="D2656" s="33" t="s">
        <v>3780</v>
      </c>
      <c r="E2656" s="30">
        <v>2800</v>
      </c>
      <c r="F2656" s="21"/>
      <c r="G2656" s="25">
        <f t="shared" si="82"/>
        <v>0</v>
      </c>
      <c r="H2656" s="26"/>
      <c r="I2656" s="26"/>
      <c r="J2656" s="26"/>
      <c r="K2656" s="26">
        <f t="shared" si="83"/>
        <v>0</v>
      </c>
    </row>
    <row r="2657" spans="1:11" ht="36" hidden="1">
      <c r="A2657" s="20">
        <v>5988</v>
      </c>
      <c r="B2657" s="31" t="s">
        <v>13</v>
      </c>
      <c r="C2657" s="39" t="s">
        <v>3781</v>
      </c>
      <c r="D2657" s="33" t="s">
        <v>3781</v>
      </c>
      <c r="E2657" s="30">
        <v>3000</v>
      </c>
      <c r="F2657" s="21"/>
      <c r="G2657" s="25">
        <f t="shared" si="82"/>
        <v>0</v>
      </c>
      <c r="H2657" s="26"/>
      <c r="I2657" s="26"/>
      <c r="J2657" s="26"/>
      <c r="K2657" s="26">
        <f t="shared" si="83"/>
        <v>0</v>
      </c>
    </row>
    <row r="2658" spans="1:11" ht="36" hidden="1">
      <c r="A2658" s="20">
        <v>5989</v>
      </c>
      <c r="B2658" s="31" t="s">
        <v>13</v>
      </c>
      <c r="C2658" s="39" t="s">
        <v>3782</v>
      </c>
      <c r="D2658" s="33" t="s">
        <v>3782</v>
      </c>
      <c r="E2658" s="30">
        <v>3000</v>
      </c>
      <c r="F2658" s="21"/>
      <c r="G2658" s="25">
        <f t="shared" si="82"/>
        <v>0</v>
      </c>
      <c r="H2658" s="26"/>
      <c r="I2658" s="26"/>
      <c r="J2658" s="26"/>
      <c r="K2658" s="26">
        <f t="shared" si="83"/>
        <v>0</v>
      </c>
    </row>
    <row r="2659" spans="1:11" ht="36" hidden="1">
      <c r="A2659" s="20">
        <v>5990</v>
      </c>
      <c r="B2659" s="31" t="s">
        <v>13</v>
      </c>
      <c r="C2659" s="39" t="s">
        <v>3783</v>
      </c>
      <c r="D2659" s="33" t="s">
        <v>3783</v>
      </c>
      <c r="E2659" s="30">
        <v>3000</v>
      </c>
      <c r="F2659" s="21"/>
      <c r="G2659" s="25">
        <f t="shared" si="82"/>
        <v>0</v>
      </c>
      <c r="H2659" s="26"/>
      <c r="I2659" s="26"/>
      <c r="J2659" s="26"/>
      <c r="K2659" s="26">
        <f t="shared" si="83"/>
        <v>0</v>
      </c>
    </row>
    <row r="2660" spans="1:11" ht="108" hidden="1">
      <c r="A2660" s="20">
        <v>5991</v>
      </c>
      <c r="B2660" s="31" t="s">
        <v>13</v>
      </c>
      <c r="C2660" s="39" t="s">
        <v>3784</v>
      </c>
      <c r="D2660" s="33" t="s">
        <v>3785</v>
      </c>
      <c r="E2660" s="30">
        <v>2600</v>
      </c>
      <c r="F2660" s="21"/>
      <c r="G2660" s="25">
        <f t="shared" si="82"/>
        <v>0</v>
      </c>
      <c r="H2660" s="26"/>
      <c r="I2660" s="26"/>
      <c r="J2660" s="26"/>
      <c r="K2660" s="26">
        <f t="shared" si="83"/>
        <v>0</v>
      </c>
    </row>
    <row r="2661" spans="1:11" ht="24" hidden="1">
      <c r="A2661" s="20">
        <v>5992</v>
      </c>
      <c r="B2661" s="31" t="s">
        <v>13</v>
      </c>
      <c r="C2661" s="39" t="s">
        <v>3786</v>
      </c>
      <c r="D2661" s="33" t="s">
        <v>3787</v>
      </c>
      <c r="E2661" s="30">
        <v>3000</v>
      </c>
      <c r="F2661" s="21"/>
      <c r="G2661" s="25">
        <f t="shared" si="82"/>
        <v>0</v>
      </c>
      <c r="H2661" s="26"/>
      <c r="I2661" s="26"/>
      <c r="J2661" s="26"/>
      <c r="K2661" s="26">
        <f t="shared" si="83"/>
        <v>0</v>
      </c>
    </row>
    <row r="2662" spans="1:11" ht="36" hidden="1">
      <c r="A2662" s="20">
        <v>5993</v>
      </c>
      <c r="B2662" s="31" t="s">
        <v>13</v>
      </c>
      <c r="C2662" s="39" t="s">
        <v>3788</v>
      </c>
      <c r="D2662" s="33" t="s">
        <v>3788</v>
      </c>
      <c r="E2662" s="30">
        <v>5500</v>
      </c>
      <c r="F2662" s="21"/>
      <c r="G2662" s="25">
        <f t="shared" si="82"/>
        <v>0</v>
      </c>
      <c r="H2662" s="26"/>
      <c r="I2662" s="26"/>
      <c r="J2662" s="26"/>
      <c r="K2662" s="26">
        <f t="shared" si="83"/>
        <v>0</v>
      </c>
    </row>
    <row r="2663" spans="1:11" ht="60" hidden="1">
      <c r="A2663" s="20">
        <v>5994</v>
      </c>
      <c r="B2663" s="31" t="s">
        <v>13</v>
      </c>
      <c r="C2663" s="39" t="s">
        <v>3789</v>
      </c>
      <c r="D2663" s="33" t="s">
        <v>3789</v>
      </c>
      <c r="E2663" s="30">
        <v>8100</v>
      </c>
      <c r="F2663" s="21"/>
      <c r="G2663" s="25">
        <f t="shared" si="82"/>
        <v>0</v>
      </c>
      <c r="H2663" s="26"/>
      <c r="I2663" s="26"/>
      <c r="J2663" s="26"/>
      <c r="K2663" s="26">
        <f t="shared" si="83"/>
        <v>0</v>
      </c>
    </row>
    <row r="2664" spans="1:11" ht="60">
      <c r="A2664" s="20">
        <v>5995</v>
      </c>
      <c r="B2664" s="31" t="s">
        <v>13</v>
      </c>
      <c r="C2664" s="39" t="s">
        <v>3790</v>
      </c>
      <c r="D2664" s="33" t="s">
        <v>3790</v>
      </c>
      <c r="E2664" s="30">
        <v>8100</v>
      </c>
      <c r="F2664" s="21">
        <v>2</v>
      </c>
      <c r="G2664" s="25">
        <f t="shared" si="82"/>
        <v>16200</v>
      </c>
      <c r="H2664" s="26"/>
      <c r="I2664" s="26"/>
      <c r="J2664" s="26">
        <v>2</v>
      </c>
      <c r="K2664" s="26">
        <f t="shared" si="83"/>
        <v>16200</v>
      </c>
    </row>
    <row r="2665" spans="1:11" ht="60" hidden="1">
      <c r="A2665" s="20">
        <v>5996</v>
      </c>
      <c r="B2665" s="31" t="s">
        <v>13</v>
      </c>
      <c r="C2665" s="39" t="s">
        <v>3791</v>
      </c>
      <c r="D2665" s="33" t="s">
        <v>3791</v>
      </c>
      <c r="E2665" s="30">
        <v>5200</v>
      </c>
      <c r="F2665" s="21"/>
      <c r="G2665" s="25">
        <f t="shared" si="82"/>
        <v>0</v>
      </c>
      <c r="H2665" s="26"/>
      <c r="I2665" s="26"/>
      <c r="J2665" s="26"/>
      <c r="K2665" s="26">
        <f t="shared" si="83"/>
        <v>0</v>
      </c>
    </row>
    <row r="2666" spans="1:11" ht="72" hidden="1">
      <c r="A2666" s="20">
        <v>5997</v>
      </c>
      <c r="B2666" s="31" t="s">
        <v>24</v>
      </c>
      <c r="C2666" s="39" t="s">
        <v>3792</v>
      </c>
      <c r="D2666" s="33" t="s">
        <v>3792</v>
      </c>
      <c r="E2666" s="30">
        <v>2300</v>
      </c>
      <c r="F2666" s="21"/>
      <c r="G2666" s="25">
        <f t="shared" si="82"/>
        <v>0</v>
      </c>
      <c r="H2666" s="26"/>
      <c r="I2666" s="26"/>
      <c r="J2666" s="26"/>
      <c r="K2666" s="26">
        <f t="shared" si="83"/>
        <v>0</v>
      </c>
    </row>
    <row r="2667" spans="1:11" ht="36" hidden="1">
      <c r="A2667" s="20">
        <v>5998</v>
      </c>
      <c r="B2667" s="31" t="s">
        <v>13</v>
      </c>
      <c r="C2667" s="39" t="s">
        <v>3793</v>
      </c>
      <c r="D2667" s="33" t="s">
        <v>3793</v>
      </c>
      <c r="E2667" s="30">
        <v>2900</v>
      </c>
      <c r="F2667" s="21"/>
      <c r="G2667" s="25">
        <f t="shared" si="82"/>
        <v>0</v>
      </c>
      <c r="H2667" s="26"/>
      <c r="I2667" s="26"/>
      <c r="J2667" s="26"/>
      <c r="K2667" s="26">
        <f t="shared" si="83"/>
        <v>0</v>
      </c>
    </row>
    <row r="2668" spans="1:11" ht="48" hidden="1">
      <c r="A2668" s="20">
        <v>5999</v>
      </c>
      <c r="B2668" s="31" t="s">
        <v>13</v>
      </c>
      <c r="C2668" s="39" t="s">
        <v>3794</v>
      </c>
      <c r="D2668" s="33" t="s">
        <v>3794</v>
      </c>
      <c r="E2668" s="30">
        <v>2900</v>
      </c>
      <c r="F2668" s="21"/>
      <c r="G2668" s="25">
        <f t="shared" si="82"/>
        <v>0</v>
      </c>
      <c r="H2668" s="26"/>
      <c r="I2668" s="26"/>
      <c r="J2668" s="26"/>
      <c r="K2668" s="26">
        <f t="shared" si="83"/>
        <v>0</v>
      </c>
    </row>
    <row r="2669" spans="1:11" ht="36" hidden="1">
      <c r="A2669" s="20">
        <v>6000</v>
      </c>
      <c r="B2669" s="31" t="s">
        <v>13</v>
      </c>
      <c r="C2669" s="39" t="s">
        <v>3795</v>
      </c>
      <c r="D2669" s="33" t="s">
        <v>3795</v>
      </c>
      <c r="E2669" s="30">
        <v>3300</v>
      </c>
      <c r="F2669" s="21"/>
      <c r="G2669" s="25">
        <f t="shared" si="82"/>
        <v>0</v>
      </c>
      <c r="H2669" s="26"/>
      <c r="I2669" s="26"/>
      <c r="J2669" s="26"/>
      <c r="K2669" s="26">
        <f t="shared" si="83"/>
        <v>0</v>
      </c>
    </row>
    <row r="2670" spans="1:11" ht="60" hidden="1">
      <c r="A2670" s="20">
        <v>6001</v>
      </c>
      <c r="B2670" s="31" t="s">
        <v>13</v>
      </c>
      <c r="C2670" s="39" t="s">
        <v>3796</v>
      </c>
      <c r="D2670" s="33" t="s">
        <v>3796</v>
      </c>
      <c r="E2670" s="30">
        <v>6400</v>
      </c>
      <c r="F2670" s="21"/>
      <c r="G2670" s="25">
        <f t="shared" si="82"/>
        <v>0</v>
      </c>
      <c r="H2670" s="26"/>
      <c r="I2670" s="26"/>
      <c r="J2670" s="26"/>
      <c r="K2670" s="26">
        <f t="shared" si="83"/>
        <v>0</v>
      </c>
    </row>
    <row r="2671" spans="1:11" ht="60" hidden="1">
      <c r="A2671" s="20">
        <v>6002</v>
      </c>
      <c r="B2671" s="31" t="s">
        <v>13</v>
      </c>
      <c r="C2671" s="39" t="s">
        <v>3797</v>
      </c>
      <c r="D2671" s="33" t="s">
        <v>3797</v>
      </c>
      <c r="E2671" s="54">
        <v>2900</v>
      </c>
      <c r="F2671" s="21"/>
      <c r="G2671" s="25">
        <f t="shared" si="82"/>
        <v>0</v>
      </c>
      <c r="H2671" s="26"/>
      <c r="I2671" s="26"/>
      <c r="J2671" s="26"/>
      <c r="K2671" s="26">
        <f t="shared" si="83"/>
        <v>0</v>
      </c>
    </row>
    <row r="2672" spans="1:11" ht="36" hidden="1">
      <c r="A2672" s="20">
        <v>6003</v>
      </c>
      <c r="B2672" s="31" t="s">
        <v>13</v>
      </c>
      <c r="C2672" s="39" t="s">
        <v>3798</v>
      </c>
      <c r="D2672" s="33" t="s">
        <v>3798</v>
      </c>
      <c r="E2672" s="49">
        <v>2426.7600000000002</v>
      </c>
      <c r="F2672" s="21"/>
      <c r="G2672" s="25">
        <f t="shared" si="82"/>
        <v>0</v>
      </c>
      <c r="H2672" s="26"/>
      <c r="I2672" s="26"/>
      <c r="J2672" s="26"/>
      <c r="K2672" s="26">
        <f t="shared" si="83"/>
        <v>0</v>
      </c>
    </row>
    <row r="2673" spans="1:11" ht="24" hidden="1">
      <c r="A2673" s="20">
        <v>6004</v>
      </c>
      <c r="B2673" s="31" t="s">
        <v>13</v>
      </c>
      <c r="C2673" s="39" t="s">
        <v>3799</v>
      </c>
      <c r="D2673" s="33" t="s">
        <v>3800</v>
      </c>
      <c r="E2673" s="30">
        <v>2000</v>
      </c>
      <c r="F2673" s="21"/>
      <c r="G2673" s="25">
        <f t="shared" si="82"/>
        <v>0</v>
      </c>
      <c r="H2673" s="26"/>
      <c r="I2673" s="26"/>
      <c r="J2673" s="26"/>
      <c r="K2673" s="26">
        <f t="shared" si="83"/>
        <v>0</v>
      </c>
    </row>
    <row r="2674" spans="1:11" ht="36" hidden="1">
      <c r="A2674" s="20">
        <v>6005</v>
      </c>
      <c r="B2674" s="31" t="s">
        <v>13</v>
      </c>
      <c r="C2674" s="39" t="s">
        <v>3801</v>
      </c>
      <c r="D2674" s="33" t="s">
        <v>3801</v>
      </c>
      <c r="E2674" s="30">
        <v>12800</v>
      </c>
      <c r="F2674" s="21"/>
      <c r="G2674" s="25">
        <f t="shared" si="82"/>
        <v>0</v>
      </c>
      <c r="H2674" s="26"/>
      <c r="I2674" s="26"/>
      <c r="J2674" s="26"/>
      <c r="K2674" s="26">
        <f t="shared" si="83"/>
        <v>0</v>
      </c>
    </row>
    <row r="2675" spans="1:11" ht="36" hidden="1">
      <c r="A2675" s="20">
        <v>6006</v>
      </c>
      <c r="B2675" s="31" t="s">
        <v>13</v>
      </c>
      <c r="C2675" s="39" t="s">
        <v>3802</v>
      </c>
      <c r="D2675" s="33" t="s">
        <v>3802</v>
      </c>
      <c r="E2675" s="30">
        <v>2000</v>
      </c>
      <c r="F2675" s="21"/>
      <c r="G2675" s="25">
        <f t="shared" si="82"/>
        <v>0</v>
      </c>
      <c r="H2675" s="26"/>
      <c r="I2675" s="26"/>
      <c r="J2675" s="26"/>
      <c r="K2675" s="26">
        <f t="shared" si="83"/>
        <v>0</v>
      </c>
    </row>
    <row r="2676" spans="1:11" ht="24" hidden="1">
      <c r="A2676" s="20">
        <v>6007</v>
      </c>
      <c r="B2676" s="31" t="s">
        <v>17</v>
      </c>
      <c r="C2676" s="39" t="s">
        <v>3803</v>
      </c>
      <c r="D2676" s="33" t="s">
        <v>3803</v>
      </c>
      <c r="E2676" s="30">
        <v>8800</v>
      </c>
      <c r="F2676" s="21"/>
      <c r="G2676" s="25">
        <f t="shared" si="82"/>
        <v>0</v>
      </c>
      <c r="H2676" s="26"/>
      <c r="I2676" s="26"/>
      <c r="J2676" s="26"/>
      <c r="K2676" s="26">
        <f t="shared" si="83"/>
        <v>0</v>
      </c>
    </row>
    <row r="2677" spans="1:11" ht="48" hidden="1">
      <c r="A2677" s="20">
        <v>6008</v>
      </c>
      <c r="B2677" s="31" t="s">
        <v>13</v>
      </c>
      <c r="C2677" s="39" t="s">
        <v>3804</v>
      </c>
      <c r="D2677" s="33" t="s">
        <v>3804</v>
      </c>
      <c r="E2677" s="30">
        <v>4400</v>
      </c>
      <c r="F2677" s="21"/>
      <c r="G2677" s="25">
        <f t="shared" si="82"/>
        <v>0</v>
      </c>
      <c r="H2677" s="26"/>
      <c r="I2677" s="26"/>
      <c r="J2677" s="26"/>
      <c r="K2677" s="26">
        <f t="shared" si="83"/>
        <v>0</v>
      </c>
    </row>
    <row r="2678" spans="1:11" hidden="1">
      <c r="A2678" s="20">
        <v>6009</v>
      </c>
      <c r="B2678" s="31" t="s">
        <v>13</v>
      </c>
      <c r="C2678" s="39" t="s">
        <v>3805</v>
      </c>
      <c r="D2678" s="33" t="s">
        <v>3805</v>
      </c>
      <c r="E2678" s="54">
        <v>14000</v>
      </c>
      <c r="F2678" s="21"/>
      <c r="G2678" s="25">
        <f t="shared" si="82"/>
        <v>0</v>
      </c>
      <c r="H2678" s="26"/>
      <c r="I2678" s="26"/>
      <c r="J2678" s="26"/>
      <c r="K2678" s="26">
        <f t="shared" si="83"/>
        <v>0</v>
      </c>
    </row>
    <row r="2679" spans="1:11" ht="36" hidden="1">
      <c r="A2679" s="20">
        <v>6010</v>
      </c>
      <c r="B2679" s="31" t="s">
        <v>24</v>
      </c>
      <c r="C2679" s="39" t="s">
        <v>3806</v>
      </c>
      <c r="D2679" s="33" t="s">
        <v>3806</v>
      </c>
      <c r="E2679" s="49">
        <v>1479.1680000000001</v>
      </c>
      <c r="F2679" s="21"/>
      <c r="G2679" s="25">
        <f t="shared" si="82"/>
        <v>0</v>
      </c>
      <c r="H2679" s="26"/>
      <c r="I2679" s="26"/>
      <c r="J2679" s="26"/>
      <c r="K2679" s="26">
        <f t="shared" si="83"/>
        <v>0</v>
      </c>
    </row>
    <row r="2680" spans="1:11" ht="24" hidden="1">
      <c r="A2680" s="20">
        <v>6011</v>
      </c>
      <c r="B2680" s="31" t="s">
        <v>17</v>
      </c>
      <c r="C2680" s="39" t="s">
        <v>3807</v>
      </c>
      <c r="D2680" s="33" t="s">
        <v>3807</v>
      </c>
      <c r="E2680" s="30">
        <v>14500</v>
      </c>
      <c r="F2680" s="21"/>
      <c r="G2680" s="25">
        <f t="shared" si="82"/>
        <v>0</v>
      </c>
      <c r="H2680" s="26"/>
      <c r="I2680" s="26"/>
      <c r="J2680" s="26"/>
      <c r="K2680" s="26">
        <f t="shared" si="83"/>
        <v>0</v>
      </c>
    </row>
    <row r="2681" spans="1:11" ht="36" hidden="1">
      <c r="A2681" s="20">
        <v>6012</v>
      </c>
      <c r="B2681" s="31" t="s">
        <v>17</v>
      </c>
      <c r="C2681" s="39" t="s">
        <v>3808</v>
      </c>
      <c r="D2681" s="33" t="s">
        <v>3808</v>
      </c>
      <c r="E2681" s="30">
        <v>11000</v>
      </c>
      <c r="F2681" s="21"/>
      <c r="G2681" s="25">
        <f t="shared" si="82"/>
        <v>0</v>
      </c>
      <c r="H2681" s="26"/>
      <c r="I2681" s="26"/>
      <c r="J2681" s="26"/>
      <c r="K2681" s="26">
        <f t="shared" si="83"/>
        <v>0</v>
      </c>
    </row>
    <row r="2682" spans="1:11" ht="24" hidden="1">
      <c r="A2682" s="20">
        <v>6013</v>
      </c>
      <c r="B2682" s="31" t="s">
        <v>17</v>
      </c>
      <c r="C2682" s="39" t="s">
        <v>3809</v>
      </c>
      <c r="D2682" s="33" t="s">
        <v>3809</v>
      </c>
      <c r="E2682" s="44">
        <v>18000</v>
      </c>
      <c r="F2682" s="21"/>
      <c r="G2682" s="25">
        <f t="shared" si="82"/>
        <v>0</v>
      </c>
      <c r="H2682" s="26"/>
      <c r="I2682" s="26"/>
      <c r="J2682" s="26"/>
      <c r="K2682" s="26">
        <f t="shared" si="83"/>
        <v>0</v>
      </c>
    </row>
    <row r="2683" spans="1:11" hidden="1">
      <c r="A2683" s="20">
        <v>6014</v>
      </c>
      <c r="B2683" s="31" t="s">
        <v>13</v>
      </c>
      <c r="C2683" s="39" t="s">
        <v>3810</v>
      </c>
      <c r="D2683" s="33" t="s">
        <v>3810</v>
      </c>
      <c r="E2683" s="30">
        <v>6900</v>
      </c>
      <c r="F2683" s="21"/>
      <c r="G2683" s="25">
        <f t="shared" si="82"/>
        <v>0</v>
      </c>
      <c r="H2683" s="26"/>
      <c r="I2683" s="26"/>
      <c r="J2683" s="26"/>
      <c r="K2683" s="26">
        <f t="shared" si="83"/>
        <v>0</v>
      </c>
    </row>
    <row r="2684" spans="1:11" ht="36" hidden="1">
      <c r="A2684" s="20">
        <v>6015</v>
      </c>
      <c r="B2684" s="31" t="s">
        <v>13</v>
      </c>
      <c r="C2684" s="39" t="s">
        <v>3811</v>
      </c>
      <c r="D2684" s="33" t="s">
        <v>3811</v>
      </c>
      <c r="E2684" s="30">
        <v>550000</v>
      </c>
      <c r="F2684" s="21"/>
      <c r="G2684" s="25">
        <f t="shared" si="82"/>
        <v>0</v>
      </c>
      <c r="H2684" s="26"/>
      <c r="I2684" s="26"/>
      <c r="J2684" s="26"/>
      <c r="K2684" s="26">
        <f t="shared" si="83"/>
        <v>0</v>
      </c>
    </row>
    <row r="2685" spans="1:11" ht="36" hidden="1">
      <c r="A2685" s="20">
        <v>6016</v>
      </c>
      <c r="B2685" s="31" t="s">
        <v>13</v>
      </c>
      <c r="C2685" s="39" t="s">
        <v>3812</v>
      </c>
      <c r="D2685" s="33" t="s">
        <v>3812</v>
      </c>
      <c r="E2685" s="30">
        <v>18600</v>
      </c>
      <c r="F2685" s="21"/>
      <c r="G2685" s="25">
        <f t="shared" si="82"/>
        <v>0</v>
      </c>
      <c r="H2685" s="26"/>
      <c r="I2685" s="26"/>
      <c r="J2685" s="26"/>
      <c r="K2685" s="26">
        <f t="shared" si="83"/>
        <v>0</v>
      </c>
    </row>
    <row r="2686" spans="1:11" ht="24" hidden="1">
      <c r="A2686" s="20">
        <v>6017</v>
      </c>
      <c r="B2686" s="31" t="s">
        <v>13</v>
      </c>
      <c r="C2686" s="39" t="s">
        <v>3813</v>
      </c>
      <c r="D2686" s="33" t="s">
        <v>3813</v>
      </c>
      <c r="E2686" s="30">
        <v>2200</v>
      </c>
      <c r="F2686" s="21"/>
      <c r="G2686" s="25">
        <f t="shared" si="82"/>
        <v>0</v>
      </c>
      <c r="H2686" s="26"/>
      <c r="I2686" s="26"/>
      <c r="J2686" s="26"/>
      <c r="K2686" s="26">
        <f t="shared" si="83"/>
        <v>0</v>
      </c>
    </row>
    <row r="2687" spans="1:11" ht="24" hidden="1">
      <c r="A2687" s="20">
        <v>6018</v>
      </c>
      <c r="B2687" s="31" t="s">
        <v>13</v>
      </c>
      <c r="C2687" s="39" t="s">
        <v>3814</v>
      </c>
      <c r="D2687" s="33" t="s">
        <v>3814</v>
      </c>
      <c r="E2687" s="49">
        <v>39174.840000000004</v>
      </c>
      <c r="F2687" s="21"/>
      <c r="G2687" s="25">
        <f t="shared" si="82"/>
        <v>0</v>
      </c>
      <c r="H2687" s="26"/>
      <c r="I2687" s="26"/>
      <c r="J2687" s="26"/>
      <c r="K2687" s="26">
        <f t="shared" si="83"/>
        <v>0</v>
      </c>
    </row>
    <row r="2688" spans="1:11" ht="36" hidden="1">
      <c r="A2688" s="20">
        <v>6019</v>
      </c>
      <c r="B2688" s="31" t="s">
        <v>13</v>
      </c>
      <c r="C2688" s="39" t="s">
        <v>3815</v>
      </c>
      <c r="D2688" s="33" t="s">
        <v>3815</v>
      </c>
      <c r="E2688" s="49">
        <v>4275.72</v>
      </c>
      <c r="F2688" s="21"/>
      <c r="G2688" s="25">
        <f t="shared" si="82"/>
        <v>0</v>
      </c>
      <c r="H2688" s="26"/>
      <c r="I2688" s="26"/>
      <c r="J2688" s="26"/>
      <c r="K2688" s="26">
        <f t="shared" si="83"/>
        <v>0</v>
      </c>
    </row>
    <row r="2689" spans="1:11" ht="72" hidden="1">
      <c r="A2689" s="20">
        <v>6020</v>
      </c>
      <c r="B2689" s="31" t="s">
        <v>13</v>
      </c>
      <c r="C2689" s="39" t="s">
        <v>3816</v>
      </c>
      <c r="D2689" s="33" t="s">
        <v>3816</v>
      </c>
      <c r="E2689" s="30">
        <v>7600</v>
      </c>
      <c r="F2689" s="21"/>
      <c r="G2689" s="25">
        <f t="shared" si="82"/>
        <v>0</v>
      </c>
      <c r="H2689" s="26"/>
      <c r="I2689" s="26"/>
      <c r="J2689" s="26"/>
      <c r="K2689" s="26">
        <f t="shared" si="83"/>
        <v>0</v>
      </c>
    </row>
    <row r="2690" spans="1:11" ht="84" hidden="1">
      <c r="A2690" s="20">
        <v>6021</v>
      </c>
      <c r="B2690" s="31" t="s">
        <v>13</v>
      </c>
      <c r="C2690" s="39" t="s">
        <v>3817</v>
      </c>
      <c r="D2690" s="33" t="s">
        <v>3817</v>
      </c>
      <c r="E2690" s="49">
        <v>3120.1200000000003</v>
      </c>
      <c r="F2690" s="21"/>
      <c r="G2690" s="25">
        <f t="shared" si="82"/>
        <v>0</v>
      </c>
      <c r="H2690" s="26"/>
      <c r="I2690" s="26"/>
      <c r="J2690" s="26"/>
      <c r="K2690" s="26">
        <f t="shared" si="83"/>
        <v>0</v>
      </c>
    </row>
    <row r="2691" spans="1:11" ht="84" hidden="1">
      <c r="A2691" s="20">
        <v>6022</v>
      </c>
      <c r="B2691" s="31" t="s">
        <v>13</v>
      </c>
      <c r="C2691" s="39" t="s">
        <v>3818</v>
      </c>
      <c r="D2691" s="33" t="s">
        <v>3818</v>
      </c>
      <c r="E2691" s="49">
        <v>3120.1200000000003</v>
      </c>
      <c r="F2691" s="21"/>
      <c r="G2691" s="25">
        <f t="shared" si="82"/>
        <v>0</v>
      </c>
      <c r="H2691" s="26"/>
      <c r="I2691" s="26"/>
      <c r="J2691" s="26"/>
      <c r="K2691" s="26">
        <f t="shared" si="83"/>
        <v>0</v>
      </c>
    </row>
    <row r="2692" spans="1:11" ht="60" hidden="1">
      <c r="A2692" s="20">
        <v>6023</v>
      </c>
      <c r="B2692" s="31" t="s">
        <v>13</v>
      </c>
      <c r="C2692" s="39" t="s">
        <v>3819</v>
      </c>
      <c r="D2692" s="33" t="s">
        <v>3819</v>
      </c>
      <c r="E2692" s="30">
        <v>1860</v>
      </c>
      <c r="F2692" s="21"/>
      <c r="G2692" s="25">
        <f t="shared" si="82"/>
        <v>0</v>
      </c>
      <c r="H2692" s="26"/>
      <c r="I2692" s="26"/>
      <c r="J2692" s="26"/>
      <c r="K2692" s="26">
        <f t="shared" si="83"/>
        <v>0</v>
      </c>
    </row>
    <row r="2693" spans="1:11" ht="24" hidden="1">
      <c r="A2693" s="20">
        <v>6024</v>
      </c>
      <c r="B2693" s="31" t="s">
        <v>13</v>
      </c>
      <c r="C2693" s="39" t="s">
        <v>3820</v>
      </c>
      <c r="D2693" s="33" t="s">
        <v>3820</v>
      </c>
      <c r="E2693" s="30">
        <v>62000</v>
      </c>
      <c r="F2693" s="21"/>
      <c r="G2693" s="25">
        <f t="shared" si="82"/>
        <v>0</v>
      </c>
      <c r="H2693" s="26"/>
      <c r="I2693" s="26"/>
      <c r="J2693" s="26"/>
      <c r="K2693" s="26">
        <f t="shared" si="83"/>
        <v>0</v>
      </c>
    </row>
    <row r="2694" spans="1:11" ht="36" hidden="1">
      <c r="A2694" s="20">
        <v>6025</v>
      </c>
      <c r="B2694" s="31" t="s">
        <v>13</v>
      </c>
      <c r="C2694" s="39" t="s">
        <v>3821</v>
      </c>
      <c r="D2694" s="33" t="s">
        <v>3821</v>
      </c>
      <c r="E2694" s="49">
        <v>18027.36</v>
      </c>
      <c r="F2694" s="21"/>
      <c r="G2694" s="25">
        <f t="shared" si="82"/>
        <v>0</v>
      </c>
      <c r="H2694" s="26"/>
      <c r="I2694" s="26"/>
      <c r="J2694" s="26"/>
      <c r="K2694" s="26">
        <f t="shared" si="83"/>
        <v>0</v>
      </c>
    </row>
    <row r="2695" spans="1:11" ht="60" hidden="1">
      <c r="A2695" s="20">
        <v>6026</v>
      </c>
      <c r="B2695" s="31" t="s">
        <v>13</v>
      </c>
      <c r="C2695" s="39" t="s">
        <v>3822</v>
      </c>
      <c r="D2695" s="33" t="s">
        <v>3822</v>
      </c>
      <c r="E2695" s="30">
        <v>168000</v>
      </c>
      <c r="F2695" s="21"/>
      <c r="G2695" s="25">
        <f t="shared" si="82"/>
        <v>0</v>
      </c>
      <c r="H2695" s="26"/>
      <c r="I2695" s="26"/>
      <c r="J2695" s="26"/>
      <c r="K2695" s="26">
        <f t="shared" si="83"/>
        <v>0</v>
      </c>
    </row>
    <row r="2696" spans="1:11" ht="24" hidden="1">
      <c r="A2696" s="20">
        <v>6027</v>
      </c>
      <c r="B2696" s="31" t="s">
        <v>13</v>
      </c>
      <c r="C2696" s="39" t="s">
        <v>3823</v>
      </c>
      <c r="D2696" s="33" t="s">
        <v>3823</v>
      </c>
      <c r="E2696" s="30">
        <v>6800</v>
      </c>
      <c r="F2696" s="21"/>
      <c r="G2696" s="25">
        <f t="shared" si="82"/>
        <v>0</v>
      </c>
      <c r="H2696" s="26"/>
      <c r="I2696" s="26"/>
      <c r="J2696" s="26"/>
      <c r="K2696" s="26">
        <f t="shared" si="83"/>
        <v>0</v>
      </c>
    </row>
    <row r="2697" spans="1:11" ht="36" hidden="1">
      <c r="A2697" s="20">
        <v>6028</v>
      </c>
      <c r="B2697" s="31" t="s">
        <v>18</v>
      </c>
      <c r="C2697" s="39" t="s">
        <v>3824</v>
      </c>
      <c r="D2697" s="33" t="s">
        <v>3824</v>
      </c>
      <c r="E2697" s="30">
        <v>2800</v>
      </c>
      <c r="F2697" s="21"/>
      <c r="G2697" s="25">
        <f t="shared" si="82"/>
        <v>0</v>
      </c>
      <c r="H2697" s="26"/>
      <c r="I2697" s="26"/>
      <c r="J2697" s="26"/>
      <c r="K2697" s="26">
        <f t="shared" si="83"/>
        <v>0</v>
      </c>
    </row>
    <row r="2698" spans="1:11" ht="24" hidden="1">
      <c r="A2698" s="20">
        <v>6029</v>
      </c>
      <c r="B2698" s="31" t="s">
        <v>18</v>
      </c>
      <c r="C2698" s="39" t="s">
        <v>3825</v>
      </c>
      <c r="D2698" s="33" t="s">
        <v>3825</v>
      </c>
      <c r="E2698" s="49">
        <v>3.2356800000000003</v>
      </c>
      <c r="F2698" s="21"/>
      <c r="G2698" s="25">
        <f t="shared" si="82"/>
        <v>0</v>
      </c>
      <c r="H2698" s="26"/>
      <c r="I2698" s="26"/>
      <c r="J2698" s="26"/>
      <c r="K2698" s="26">
        <f t="shared" si="83"/>
        <v>0</v>
      </c>
    </row>
    <row r="2699" spans="1:11" ht="48" hidden="1">
      <c r="A2699" s="20">
        <v>6030</v>
      </c>
      <c r="B2699" s="31" t="s">
        <v>14</v>
      </c>
      <c r="C2699" s="39" t="s">
        <v>3826</v>
      </c>
      <c r="D2699" s="33" t="s">
        <v>3826</v>
      </c>
      <c r="E2699" s="49">
        <v>3.2356800000000003</v>
      </c>
      <c r="F2699" s="21"/>
      <c r="G2699" s="25">
        <f t="shared" si="82"/>
        <v>0</v>
      </c>
      <c r="H2699" s="26"/>
      <c r="I2699" s="26"/>
      <c r="J2699" s="26"/>
      <c r="K2699" s="26">
        <f t="shared" si="83"/>
        <v>0</v>
      </c>
    </row>
    <row r="2700" spans="1:11" ht="24" hidden="1">
      <c r="A2700" s="20">
        <v>6031</v>
      </c>
      <c r="B2700" s="31" t="s">
        <v>1399</v>
      </c>
      <c r="C2700" s="39" t="s">
        <v>3827</v>
      </c>
      <c r="D2700" s="33" t="s">
        <v>3827</v>
      </c>
      <c r="E2700" s="49">
        <v>24.267600000000002</v>
      </c>
      <c r="F2700" s="21"/>
      <c r="G2700" s="25">
        <f t="shared" si="82"/>
        <v>0</v>
      </c>
      <c r="H2700" s="26"/>
      <c r="I2700" s="26"/>
      <c r="J2700" s="26"/>
      <c r="K2700" s="26">
        <f t="shared" si="83"/>
        <v>0</v>
      </c>
    </row>
    <row r="2701" spans="1:11" ht="24" hidden="1">
      <c r="A2701" s="20">
        <v>6032</v>
      </c>
      <c r="B2701" s="31" t="s">
        <v>13</v>
      </c>
      <c r="C2701" s="39" t="s">
        <v>3828</v>
      </c>
      <c r="D2701" s="33" t="s">
        <v>3828</v>
      </c>
      <c r="E2701" s="49">
        <v>1097.8200000000002</v>
      </c>
      <c r="F2701" s="21"/>
      <c r="G2701" s="25">
        <f t="shared" si="82"/>
        <v>0</v>
      </c>
      <c r="H2701" s="26"/>
      <c r="I2701" s="26"/>
      <c r="J2701" s="26"/>
      <c r="K2701" s="26">
        <f t="shared" si="83"/>
        <v>0</v>
      </c>
    </row>
    <row r="2702" spans="1:11" ht="24" hidden="1">
      <c r="A2702" s="20">
        <v>6033</v>
      </c>
      <c r="B2702" s="31" t="s">
        <v>19</v>
      </c>
      <c r="C2702" s="39" t="s">
        <v>3829</v>
      </c>
      <c r="D2702" s="33" t="s">
        <v>3829</v>
      </c>
      <c r="E2702" s="49">
        <v>751.1400000000001</v>
      </c>
      <c r="F2702" s="21"/>
      <c r="G2702" s="25">
        <f t="shared" si="82"/>
        <v>0</v>
      </c>
      <c r="H2702" s="26"/>
      <c r="I2702" s="26"/>
      <c r="J2702" s="26"/>
      <c r="K2702" s="26">
        <f t="shared" si="83"/>
        <v>0</v>
      </c>
    </row>
    <row r="2703" spans="1:11" ht="24" hidden="1">
      <c r="A2703" s="20">
        <v>6034</v>
      </c>
      <c r="B2703" s="31" t="s">
        <v>19</v>
      </c>
      <c r="C2703" s="39" t="s">
        <v>3830</v>
      </c>
      <c r="D2703" s="33" t="s">
        <v>3830</v>
      </c>
      <c r="E2703" s="49">
        <v>1497.6576000000002</v>
      </c>
      <c r="F2703" s="21"/>
      <c r="G2703" s="25">
        <f t="shared" si="82"/>
        <v>0</v>
      </c>
      <c r="H2703" s="26"/>
      <c r="I2703" s="26"/>
      <c r="J2703" s="26"/>
      <c r="K2703" s="26">
        <f t="shared" si="83"/>
        <v>0</v>
      </c>
    </row>
    <row r="2704" spans="1:11" hidden="1">
      <c r="A2704" s="20">
        <v>6035</v>
      </c>
      <c r="B2704" s="31" t="s">
        <v>19</v>
      </c>
      <c r="C2704" s="39" t="s">
        <v>3831</v>
      </c>
      <c r="D2704" s="33" t="s">
        <v>3831</v>
      </c>
      <c r="E2704" s="30">
        <v>2800</v>
      </c>
      <c r="F2704" s="21"/>
      <c r="G2704" s="25">
        <f t="shared" ref="G2704:G2767" si="84">E2704*F2704</f>
        <v>0</v>
      </c>
      <c r="H2704" s="26"/>
      <c r="I2704" s="26"/>
      <c r="J2704" s="26"/>
      <c r="K2704" s="26">
        <f t="shared" ref="K2704:K2767" si="85">E2704*J2704</f>
        <v>0</v>
      </c>
    </row>
    <row r="2705" spans="1:11" ht="24" hidden="1">
      <c r="A2705" s="20">
        <v>6036</v>
      </c>
      <c r="B2705" s="31" t="s">
        <v>28</v>
      </c>
      <c r="C2705" s="39" t="s">
        <v>3832</v>
      </c>
      <c r="D2705" s="33" t="s">
        <v>3832</v>
      </c>
      <c r="E2705" s="30">
        <v>12200</v>
      </c>
      <c r="F2705" s="21"/>
      <c r="G2705" s="25">
        <f t="shared" si="84"/>
        <v>0</v>
      </c>
      <c r="H2705" s="26"/>
      <c r="I2705" s="26"/>
      <c r="J2705" s="26"/>
      <c r="K2705" s="26">
        <f t="shared" si="85"/>
        <v>0</v>
      </c>
    </row>
    <row r="2706" spans="1:11" ht="24" hidden="1">
      <c r="A2706" s="20">
        <v>6037</v>
      </c>
      <c r="B2706" s="31" t="s">
        <v>28</v>
      </c>
      <c r="C2706" s="39" t="s">
        <v>3833</v>
      </c>
      <c r="D2706" s="33" t="s">
        <v>3833</v>
      </c>
      <c r="E2706" s="49">
        <v>811.23120000000006</v>
      </c>
      <c r="F2706" s="21"/>
      <c r="G2706" s="25">
        <f t="shared" si="84"/>
        <v>0</v>
      </c>
      <c r="H2706" s="26"/>
      <c r="I2706" s="26"/>
      <c r="J2706" s="26"/>
      <c r="K2706" s="26">
        <f t="shared" si="85"/>
        <v>0</v>
      </c>
    </row>
    <row r="2707" spans="1:11" ht="24" hidden="1">
      <c r="A2707" s="20">
        <v>6038</v>
      </c>
      <c r="B2707" s="31" t="s">
        <v>1399</v>
      </c>
      <c r="C2707" s="39" t="s">
        <v>3834</v>
      </c>
      <c r="D2707" s="33" t="s">
        <v>3834</v>
      </c>
      <c r="E2707" s="49">
        <v>45.068399999999997</v>
      </c>
      <c r="F2707" s="21"/>
      <c r="G2707" s="25">
        <f t="shared" si="84"/>
        <v>0</v>
      </c>
      <c r="H2707" s="26"/>
      <c r="I2707" s="26"/>
      <c r="J2707" s="26"/>
      <c r="K2707" s="26">
        <f t="shared" si="85"/>
        <v>0</v>
      </c>
    </row>
    <row r="2708" spans="1:11" ht="24" hidden="1">
      <c r="A2708" s="20">
        <v>6039</v>
      </c>
      <c r="B2708" s="31" t="s">
        <v>1399</v>
      </c>
      <c r="C2708" s="39" t="s">
        <v>3835</v>
      </c>
      <c r="D2708" s="33" t="s">
        <v>3835</v>
      </c>
      <c r="E2708" s="49">
        <v>45.068399999999997</v>
      </c>
      <c r="F2708" s="21"/>
      <c r="G2708" s="25">
        <f t="shared" si="84"/>
        <v>0</v>
      </c>
      <c r="H2708" s="26"/>
      <c r="I2708" s="26"/>
      <c r="J2708" s="26"/>
      <c r="K2708" s="26">
        <f t="shared" si="85"/>
        <v>0</v>
      </c>
    </row>
    <row r="2709" spans="1:11" ht="24" hidden="1">
      <c r="A2709" s="20">
        <v>6040</v>
      </c>
      <c r="B2709" s="31" t="s">
        <v>1399</v>
      </c>
      <c r="C2709" s="39" t="s">
        <v>3836</v>
      </c>
      <c r="D2709" s="33" t="s">
        <v>3836</v>
      </c>
      <c r="E2709" s="49">
        <v>18.489600000000003</v>
      </c>
      <c r="F2709" s="21"/>
      <c r="G2709" s="25">
        <f t="shared" si="84"/>
        <v>0</v>
      </c>
      <c r="H2709" s="26"/>
      <c r="I2709" s="26"/>
      <c r="J2709" s="26"/>
      <c r="K2709" s="26">
        <f t="shared" si="85"/>
        <v>0</v>
      </c>
    </row>
    <row r="2710" spans="1:11" ht="24" hidden="1">
      <c r="A2710" s="20">
        <v>6041</v>
      </c>
      <c r="B2710" s="31" t="s">
        <v>28</v>
      </c>
      <c r="C2710" s="39" t="s">
        <v>3837</v>
      </c>
      <c r="D2710" s="33" t="s">
        <v>3837</v>
      </c>
      <c r="E2710" s="30">
        <v>480000</v>
      </c>
      <c r="F2710" s="21"/>
      <c r="G2710" s="25">
        <f t="shared" si="84"/>
        <v>0</v>
      </c>
      <c r="H2710" s="26"/>
      <c r="I2710" s="26"/>
      <c r="J2710" s="26"/>
      <c r="K2710" s="26">
        <f t="shared" si="85"/>
        <v>0</v>
      </c>
    </row>
    <row r="2711" spans="1:11" ht="24" hidden="1">
      <c r="A2711" s="20">
        <v>6042</v>
      </c>
      <c r="B2711" s="31" t="s">
        <v>28</v>
      </c>
      <c r="C2711" s="39" t="s">
        <v>3838</v>
      </c>
      <c r="D2711" s="33" t="s">
        <v>3838</v>
      </c>
      <c r="E2711" s="30">
        <v>64000</v>
      </c>
      <c r="F2711" s="21"/>
      <c r="G2711" s="25">
        <f t="shared" si="84"/>
        <v>0</v>
      </c>
      <c r="H2711" s="26"/>
      <c r="I2711" s="26"/>
      <c r="J2711" s="26"/>
      <c r="K2711" s="26">
        <f t="shared" si="85"/>
        <v>0</v>
      </c>
    </row>
    <row r="2712" spans="1:11" ht="24" hidden="1">
      <c r="A2712" s="20">
        <v>6043</v>
      </c>
      <c r="B2712" s="31" t="s">
        <v>28</v>
      </c>
      <c r="C2712" s="39" t="s">
        <v>3839</v>
      </c>
      <c r="D2712" s="33" t="s">
        <v>3839</v>
      </c>
      <c r="E2712" s="30">
        <v>240000</v>
      </c>
      <c r="F2712" s="21"/>
      <c r="G2712" s="25">
        <f t="shared" si="84"/>
        <v>0</v>
      </c>
      <c r="H2712" s="26"/>
      <c r="I2712" s="26"/>
      <c r="J2712" s="26"/>
      <c r="K2712" s="26">
        <f t="shared" si="85"/>
        <v>0</v>
      </c>
    </row>
    <row r="2713" spans="1:11" ht="24" hidden="1">
      <c r="A2713" s="20">
        <v>6044</v>
      </c>
      <c r="B2713" s="31" t="s">
        <v>28</v>
      </c>
      <c r="C2713" s="39" t="s">
        <v>3840</v>
      </c>
      <c r="D2713" s="33" t="s">
        <v>3840</v>
      </c>
      <c r="E2713" s="30">
        <v>64000</v>
      </c>
      <c r="F2713" s="21"/>
      <c r="G2713" s="25">
        <f t="shared" si="84"/>
        <v>0</v>
      </c>
      <c r="H2713" s="26"/>
      <c r="I2713" s="26"/>
      <c r="J2713" s="26"/>
      <c r="K2713" s="26">
        <f t="shared" si="85"/>
        <v>0</v>
      </c>
    </row>
    <row r="2714" spans="1:11" ht="60" hidden="1">
      <c r="A2714" s="20">
        <v>6045</v>
      </c>
      <c r="B2714" s="31" t="s">
        <v>28</v>
      </c>
      <c r="C2714" s="39" t="s">
        <v>3841</v>
      </c>
      <c r="D2714" s="33" t="s">
        <v>3841</v>
      </c>
      <c r="E2714" s="30">
        <v>4400</v>
      </c>
      <c r="F2714" s="21"/>
      <c r="G2714" s="25">
        <f t="shared" si="84"/>
        <v>0</v>
      </c>
      <c r="H2714" s="26"/>
      <c r="I2714" s="26"/>
      <c r="J2714" s="26"/>
      <c r="K2714" s="26">
        <f t="shared" si="85"/>
        <v>0</v>
      </c>
    </row>
    <row r="2715" spans="1:11" ht="24" hidden="1">
      <c r="A2715" s="20">
        <v>6046</v>
      </c>
      <c r="B2715" s="31" t="s">
        <v>28</v>
      </c>
      <c r="C2715" s="39" t="s">
        <v>3842</v>
      </c>
      <c r="D2715" s="33" t="s">
        <v>3842</v>
      </c>
      <c r="E2715" s="30">
        <v>4000</v>
      </c>
      <c r="F2715" s="21"/>
      <c r="G2715" s="25">
        <f t="shared" si="84"/>
        <v>0</v>
      </c>
      <c r="H2715" s="26"/>
      <c r="I2715" s="26"/>
      <c r="J2715" s="26"/>
      <c r="K2715" s="26">
        <f t="shared" si="85"/>
        <v>0</v>
      </c>
    </row>
    <row r="2716" spans="1:11" ht="48" hidden="1">
      <c r="A2716" s="20">
        <v>6047</v>
      </c>
      <c r="B2716" s="31" t="s">
        <v>28</v>
      </c>
      <c r="C2716" s="39" t="s">
        <v>3843</v>
      </c>
      <c r="D2716" s="33" t="s">
        <v>3843</v>
      </c>
      <c r="E2716" s="49">
        <v>2745.7056000000002</v>
      </c>
      <c r="F2716" s="21"/>
      <c r="G2716" s="25">
        <f t="shared" si="84"/>
        <v>0</v>
      </c>
      <c r="H2716" s="26"/>
      <c r="I2716" s="26"/>
      <c r="J2716" s="26"/>
      <c r="K2716" s="26">
        <f t="shared" si="85"/>
        <v>0</v>
      </c>
    </row>
    <row r="2717" spans="1:11" ht="48" hidden="1">
      <c r="A2717" s="20">
        <v>6048</v>
      </c>
      <c r="B2717" s="31" t="s">
        <v>17</v>
      </c>
      <c r="C2717" s="39" t="s">
        <v>3844</v>
      </c>
      <c r="D2717" s="33" t="s">
        <v>3844</v>
      </c>
      <c r="E2717" s="44">
        <v>27000</v>
      </c>
      <c r="F2717" s="21"/>
      <c r="G2717" s="25">
        <f t="shared" si="84"/>
        <v>0</v>
      </c>
      <c r="H2717" s="26"/>
      <c r="I2717" s="26"/>
      <c r="J2717" s="26"/>
      <c r="K2717" s="26">
        <f t="shared" si="85"/>
        <v>0</v>
      </c>
    </row>
    <row r="2718" spans="1:11" ht="24" hidden="1">
      <c r="A2718" s="20">
        <v>6049</v>
      </c>
      <c r="B2718" s="31" t="s">
        <v>17</v>
      </c>
      <c r="C2718" s="39" t="s">
        <v>3845</v>
      </c>
      <c r="D2718" s="39" t="s">
        <v>3845</v>
      </c>
      <c r="E2718" s="44">
        <v>18800</v>
      </c>
      <c r="F2718" s="21"/>
      <c r="G2718" s="25">
        <f t="shared" si="84"/>
        <v>0</v>
      </c>
      <c r="H2718" s="26"/>
      <c r="I2718" s="26"/>
      <c r="J2718" s="26"/>
      <c r="K2718" s="26">
        <f t="shared" si="85"/>
        <v>0</v>
      </c>
    </row>
    <row r="2719" spans="1:11" ht="24" hidden="1">
      <c r="A2719" s="20">
        <v>6050</v>
      </c>
      <c r="B2719" s="31" t="s">
        <v>17</v>
      </c>
      <c r="C2719" s="39" t="s">
        <v>3846</v>
      </c>
      <c r="D2719" s="39" t="s">
        <v>3846</v>
      </c>
      <c r="E2719" s="44">
        <v>24200</v>
      </c>
      <c r="F2719" s="21"/>
      <c r="G2719" s="25">
        <f t="shared" si="84"/>
        <v>0</v>
      </c>
      <c r="H2719" s="26"/>
      <c r="I2719" s="26"/>
      <c r="J2719" s="26"/>
      <c r="K2719" s="26">
        <f t="shared" si="85"/>
        <v>0</v>
      </c>
    </row>
    <row r="2720" spans="1:11" ht="60" hidden="1">
      <c r="A2720" s="20">
        <v>6051</v>
      </c>
      <c r="B2720" s="31" t="s">
        <v>17</v>
      </c>
      <c r="C2720" s="39" t="s">
        <v>3847</v>
      </c>
      <c r="D2720" s="33" t="s">
        <v>3847</v>
      </c>
      <c r="E2720" s="49">
        <v>2796.5520000000001</v>
      </c>
      <c r="F2720" s="21"/>
      <c r="G2720" s="25">
        <f t="shared" si="84"/>
        <v>0</v>
      </c>
      <c r="H2720" s="26"/>
      <c r="I2720" s="26"/>
      <c r="J2720" s="26"/>
      <c r="K2720" s="26">
        <f t="shared" si="85"/>
        <v>0</v>
      </c>
    </row>
    <row r="2721" spans="1:11" hidden="1">
      <c r="A2721" s="20">
        <v>6052</v>
      </c>
      <c r="B2721" s="31" t="s">
        <v>13</v>
      </c>
      <c r="C2721" s="39" t="s">
        <v>3848</v>
      </c>
      <c r="D2721" s="33"/>
      <c r="E2721" s="30">
        <v>2800</v>
      </c>
      <c r="F2721" s="21"/>
      <c r="G2721" s="25">
        <f t="shared" si="84"/>
        <v>0</v>
      </c>
      <c r="H2721" s="26"/>
      <c r="I2721" s="26"/>
      <c r="J2721" s="26"/>
      <c r="K2721" s="26">
        <f t="shared" si="85"/>
        <v>0</v>
      </c>
    </row>
    <row r="2722" spans="1:11" hidden="1">
      <c r="A2722" s="20">
        <v>6053</v>
      </c>
      <c r="B2722" s="31" t="s">
        <v>13</v>
      </c>
      <c r="C2722" s="39" t="s">
        <v>3849</v>
      </c>
      <c r="D2722" s="33" t="s">
        <v>3849</v>
      </c>
      <c r="E2722" s="30">
        <v>4400</v>
      </c>
      <c r="F2722" s="21"/>
      <c r="G2722" s="25">
        <f t="shared" si="84"/>
        <v>0</v>
      </c>
      <c r="H2722" s="26"/>
      <c r="I2722" s="26"/>
      <c r="J2722" s="26"/>
      <c r="K2722" s="26">
        <f t="shared" si="85"/>
        <v>0</v>
      </c>
    </row>
    <row r="2723" spans="1:11" hidden="1">
      <c r="A2723" s="20">
        <v>6054</v>
      </c>
      <c r="B2723" s="36" t="s">
        <v>84</v>
      </c>
      <c r="C2723" s="38" t="s">
        <v>3850</v>
      </c>
      <c r="D2723" s="33" t="s">
        <v>3850</v>
      </c>
      <c r="E2723" s="49">
        <v>27457.056</v>
      </c>
      <c r="F2723" s="21"/>
      <c r="G2723" s="25">
        <f t="shared" si="84"/>
        <v>0</v>
      </c>
      <c r="H2723" s="26"/>
      <c r="I2723" s="26"/>
      <c r="J2723" s="26"/>
      <c r="K2723" s="26">
        <f t="shared" si="85"/>
        <v>0</v>
      </c>
    </row>
    <row r="2724" spans="1:11" ht="36" hidden="1">
      <c r="A2724" s="20">
        <v>6055</v>
      </c>
      <c r="B2724" s="31" t="s">
        <v>207</v>
      </c>
      <c r="C2724" s="39" t="s">
        <v>3851</v>
      </c>
      <c r="D2724" s="33" t="s">
        <v>3851</v>
      </c>
      <c r="E2724" s="49">
        <v>13277.844000000001</v>
      </c>
      <c r="F2724" s="21"/>
      <c r="G2724" s="25">
        <f t="shared" si="84"/>
        <v>0</v>
      </c>
      <c r="H2724" s="26"/>
      <c r="I2724" s="26"/>
      <c r="J2724" s="26"/>
      <c r="K2724" s="26">
        <f t="shared" si="85"/>
        <v>0</v>
      </c>
    </row>
    <row r="2725" spans="1:11" ht="48" hidden="1">
      <c r="A2725" s="20">
        <v>6056</v>
      </c>
      <c r="B2725" s="31" t="s">
        <v>19</v>
      </c>
      <c r="C2725" s="39" t="s">
        <v>3852</v>
      </c>
      <c r="D2725" s="33" t="s">
        <v>3852</v>
      </c>
      <c r="E2725" s="49">
        <v>10978.2</v>
      </c>
      <c r="F2725" s="21"/>
      <c r="G2725" s="25">
        <f t="shared" si="84"/>
        <v>0</v>
      </c>
      <c r="H2725" s="26"/>
      <c r="I2725" s="26"/>
      <c r="J2725" s="26"/>
      <c r="K2725" s="26">
        <f t="shared" si="85"/>
        <v>0</v>
      </c>
    </row>
    <row r="2726" spans="1:11" ht="24" hidden="1">
      <c r="A2726" s="20">
        <v>6057</v>
      </c>
      <c r="B2726" s="31" t="s">
        <v>19</v>
      </c>
      <c r="C2726" s="39" t="s">
        <v>3853</v>
      </c>
      <c r="D2726" s="33" t="s">
        <v>3853</v>
      </c>
      <c r="E2726" s="49">
        <v>23389.344000000001</v>
      </c>
      <c r="F2726" s="21"/>
      <c r="G2726" s="25">
        <f t="shared" si="84"/>
        <v>0</v>
      </c>
      <c r="H2726" s="26"/>
      <c r="I2726" s="26"/>
      <c r="J2726" s="26"/>
      <c r="K2726" s="26">
        <f t="shared" si="85"/>
        <v>0</v>
      </c>
    </row>
    <row r="2727" spans="1:11" ht="48" hidden="1">
      <c r="A2727" s="20">
        <v>6058</v>
      </c>
      <c r="B2727" s="31" t="s">
        <v>15</v>
      </c>
      <c r="C2727" s="39" t="s">
        <v>3854</v>
      </c>
      <c r="D2727" s="33" t="s">
        <v>3854</v>
      </c>
      <c r="E2727" s="49">
        <v>27272.16</v>
      </c>
      <c r="F2727" s="21"/>
      <c r="G2727" s="25">
        <f t="shared" si="84"/>
        <v>0</v>
      </c>
      <c r="H2727" s="26"/>
      <c r="I2727" s="26"/>
      <c r="J2727" s="26"/>
      <c r="K2727" s="26">
        <f t="shared" si="85"/>
        <v>0</v>
      </c>
    </row>
    <row r="2728" spans="1:11" ht="60" hidden="1">
      <c r="A2728" s="20">
        <v>6059</v>
      </c>
      <c r="B2728" s="31"/>
      <c r="C2728" s="28" t="s">
        <v>3855</v>
      </c>
      <c r="D2728" s="33"/>
      <c r="E2728" s="30"/>
      <c r="F2728" s="21"/>
      <c r="G2728" s="25">
        <f t="shared" si="84"/>
        <v>0</v>
      </c>
      <c r="H2728" s="26"/>
      <c r="I2728" s="26"/>
      <c r="J2728" s="26"/>
      <c r="K2728" s="26">
        <f t="shared" si="85"/>
        <v>0</v>
      </c>
    </row>
    <row r="2729" spans="1:11" ht="48">
      <c r="A2729" s="20">
        <v>6060</v>
      </c>
      <c r="B2729" s="31" t="s">
        <v>1399</v>
      </c>
      <c r="C2729" s="39" t="s">
        <v>3856</v>
      </c>
      <c r="D2729" s="39" t="s">
        <v>3856</v>
      </c>
      <c r="E2729" s="30">
        <v>1800</v>
      </c>
      <c r="F2729" s="21">
        <v>4</v>
      </c>
      <c r="G2729" s="25">
        <f t="shared" si="84"/>
        <v>7200</v>
      </c>
      <c r="H2729" s="26"/>
      <c r="I2729" s="26"/>
      <c r="J2729" s="26">
        <v>4</v>
      </c>
      <c r="K2729" s="26">
        <f t="shared" si="85"/>
        <v>7200</v>
      </c>
    </row>
    <row r="2730" spans="1:11" hidden="1">
      <c r="A2730" s="20">
        <v>6061</v>
      </c>
      <c r="B2730" s="31" t="s">
        <v>1399</v>
      </c>
      <c r="C2730" s="39" t="s">
        <v>3857</v>
      </c>
      <c r="D2730" s="39" t="s">
        <v>3857</v>
      </c>
      <c r="E2730" s="30">
        <v>3000</v>
      </c>
      <c r="F2730" s="21"/>
      <c r="G2730" s="25">
        <f t="shared" si="84"/>
        <v>0</v>
      </c>
      <c r="H2730" s="26"/>
      <c r="I2730" s="26"/>
      <c r="J2730" s="26"/>
      <c r="K2730" s="26">
        <f t="shared" si="85"/>
        <v>0</v>
      </c>
    </row>
    <row r="2731" spans="1:11" ht="72" hidden="1">
      <c r="A2731" s="20">
        <v>6062</v>
      </c>
      <c r="B2731" s="31" t="s">
        <v>24</v>
      </c>
      <c r="C2731" s="39" t="s">
        <v>3858</v>
      </c>
      <c r="D2731" s="39" t="s">
        <v>3858</v>
      </c>
      <c r="E2731" s="44">
        <v>28500</v>
      </c>
      <c r="F2731" s="21"/>
      <c r="G2731" s="25">
        <f t="shared" si="84"/>
        <v>0</v>
      </c>
      <c r="H2731" s="26"/>
      <c r="I2731" s="26"/>
      <c r="J2731" s="26"/>
      <c r="K2731" s="26">
        <f t="shared" si="85"/>
        <v>0</v>
      </c>
    </row>
    <row r="2732" spans="1:11" ht="24" hidden="1">
      <c r="A2732" s="20">
        <v>6063</v>
      </c>
      <c r="B2732" s="31" t="s">
        <v>1399</v>
      </c>
      <c r="C2732" s="39" t="s">
        <v>3859</v>
      </c>
      <c r="D2732" s="39" t="s">
        <v>3859</v>
      </c>
      <c r="E2732" s="49">
        <v>323.56799999999998</v>
      </c>
      <c r="F2732" s="21"/>
      <c r="G2732" s="25">
        <f t="shared" si="84"/>
        <v>0</v>
      </c>
      <c r="H2732" s="26"/>
      <c r="I2732" s="26"/>
      <c r="J2732" s="26"/>
      <c r="K2732" s="26">
        <f t="shared" si="85"/>
        <v>0</v>
      </c>
    </row>
    <row r="2733" spans="1:11" ht="24" hidden="1">
      <c r="A2733" s="20">
        <v>6064</v>
      </c>
      <c r="B2733" s="31" t="s">
        <v>1399</v>
      </c>
      <c r="C2733" s="39" t="s">
        <v>3860</v>
      </c>
      <c r="D2733" s="39" t="s">
        <v>3860</v>
      </c>
      <c r="E2733" s="49">
        <v>288.90000000000003</v>
      </c>
      <c r="F2733" s="21"/>
      <c r="G2733" s="25">
        <f t="shared" si="84"/>
        <v>0</v>
      </c>
      <c r="H2733" s="26"/>
      <c r="I2733" s="26"/>
      <c r="J2733" s="26"/>
      <c r="K2733" s="26">
        <f t="shared" si="85"/>
        <v>0</v>
      </c>
    </row>
    <row r="2734" spans="1:11" ht="60" hidden="1">
      <c r="A2734" s="20">
        <v>6065</v>
      </c>
      <c r="B2734" s="36" t="s">
        <v>12</v>
      </c>
      <c r="C2734" s="38" t="s">
        <v>3861</v>
      </c>
      <c r="D2734" s="38" t="s">
        <v>3861</v>
      </c>
      <c r="E2734" s="49">
        <v>1040.04</v>
      </c>
      <c r="F2734" s="21"/>
      <c r="G2734" s="25">
        <f t="shared" si="84"/>
        <v>0</v>
      </c>
      <c r="H2734" s="26"/>
      <c r="I2734" s="26"/>
      <c r="J2734" s="26"/>
      <c r="K2734" s="26">
        <f t="shared" si="85"/>
        <v>0</v>
      </c>
    </row>
    <row r="2735" spans="1:11" ht="62.25" customHeight="1">
      <c r="A2735" s="20">
        <v>6066</v>
      </c>
      <c r="B2735" s="36" t="s">
        <v>12</v>
      </c>
      <c r="C2735" s="38" t="s">
        <v>3862</v>
      </c>
      <c r="D2735" s="38" t="s">
        <v>3862</v>
      </c>
      <c r="E2735" s="49">
        <v>808.92000000000007</v>
      </c>
      <c r="F2735" s="21">
        <v>2</v>
      </c>
      <c r="G2735" s="25">
        <f t="shared" si="84"/>
        <v>1617.8400000000001</v>
      </c>
      <c r="H2735" s="26"/>
      <c r="I2735" s="26"/>
      <c r="J2735" s="26">
        <v>2</v>
      </c>
      <c r="K2735" s="26">
        <f t="shared" si="85"/>
        <v>1617.8400000000001</v>
      </c>
    </row>
    <row r="2736" spans="1:11" ht="36" hidden="1">
      <c r="A2736" s="20">
        <v>6067</v>
      </c>
      <c r="B2736" s="31" t="s">
        <v>1399</v>
      </c>
      <c r="C2736" s="39" t="s">
        <v>3863</v>
      </c>
      <c r="D2736" s="39" t="s">
        <v>3863</v>
      </c>
      <c r="E2736" s="49">
        <v>751.1400000000001</v>
      </c>
      <c r="F2736" s="21"/>
      <c r="G2736" s="25">
        <f t="shared" si="84"/>
        <v>0</v>
      </c>
      <c r="H2736" s="26"/>
      <c r="I2736" s="26"/>
      <c r="J2736" s="26"/>
      <c r="K2736" s="26">
        <f t="shared" si="85"/>
        <v>0</v>
      </c>
    </row>
    <row r="2737" spans="1:11" ht="60" hidden="1">
      <c r="A2737" s="20">
        <v>6068</v>
      </c>
      <c r="B2737" s="31" t="s">
        <v>1399</v>
      </c>
      <c r="C2737" s="39" t="s">
        <v>3864</v>
      </c>
      <c r="D2737" s="39" t="s">
        <v>3864</v>
      </c>
      <c r="E2737" s="49">
        <v>520.02</v>
      </c>
      <c r="F2737" s="21"/>
      <c r="G2737" s="25">
        <f t="shared" si="84"/>
        <v>0</v>
      </c>
      <c r="H2737" s="26"/>
      <c r="I2737" s="26"/>
      <c r="J2737" s="26"/>
      <c r="K2737" s="26">
        <f t="shared" si="85"/>
        <v>0</v>
      </c>
    </row>
    <row r="2738" spans="1:11" ht="57.75" customHeight="1">
      <c r="A2738" s="20">
        <v>6069</v>
      </c>
      <c r="B2738" s="31" t="s">
        <v>1399</v>
      </c>
      <c r="C2738" s="39" t="s">
        <v>3865</v>
      </c>
      <c r="D2738" s="39" t="s">
        <v>3865</v>
      </c>
      <c r="E2738" s="49">
        <v>982.2600000000001</v>
      </c>
      <c r="F2738" s="21">
        <v>1</v>
      </c>
      <c r="G2738" s="25">
        <f t="shared" si="84"/>
        <v>982.2600000000001</v>
      </c>
      <c r="H2738" s="26"/>
      <c r="I2738" s="26"/>
      <c r="J2738" s="26">
        <v>1</v>
      </c>
      <c r="K2738" s="26">
        <f t="shared" si="85"/>
        <v>982.2600000000001</v>
      </c>
    </row>
    <row r="2739" spans="1:11" ht="60" hidden="1">
      <c r="A2739" s="20">
        <v>6070</v>
      </c>
      <c r="B2739" s="31" t="s">
        <v>1399</v>
      </c>
      <c r="C2739" s="39" t="s">
        <v>3866</v>
      </c>
      <c r="D2739" s="39" t="s">
        <v>3866</v>
      </c>
      <c r="E2739" s="49">
        <v>751.1400000000001</v>
      </c>
      <c r="F2739" s="21"/>
      <c r="G2739" s="25">
        <f t="shared" si="84"/>
        <v>0</v>
      </c>
      <c r="H2739" s="26"/>
      <c r="I2739" s="26"/>
      <c r="J2739" s="26"/>
      <c r="K2739" s="26">
        <f t="shared" si="85"/>
        <v>0</v>
      </c>
    </row>
    <row r="2740" spans="1:11" ht="48" hidden="1">
      <c r="A2740" s="20">
        <v>6071</v>
      </c>
      <c r="B2740" s="31" t="s">
        <v>1399</v>
      </c>
      <c r="C2740" s="39" t="s">
        <v>3867</v>
      </c>
      <c r="D2740" s="39" t="s">
        <v>3867</v>
      </c>
      <c r="E2740" s="30">
        <v>1100</v>
      </c>
      <c r="F2740" s="21"/>
      <c r="G2740" s="25">
        <f t="shared" si="84"/>
        <v>0</v>
      </c>
      <c r="H2740" s="26"/>
      <c r="I2740" s="26"/>
      <c r="J2740" s="26"/>
      <c r="K2740" s="26">
        <f t="shared" si="85"/>
        <v>0</v>
      </c>
    </row>
    <row r="2741" spans="1:11" ht="48" hidden="1">
      <c r="A2741" s="20">
        <v>6072</v>
      </c>
      <c r="B2741" s="31" t="s">
        <v>1399</v>
      </c>
      <c r="C2741" s="39" t="s">
        <v>3868</v>
      </c>
      <c r="D2741" s="39" t="s">
        <v>3868</v>
      </c>
      <c r="E2741" s="30">
        <v>390</v>
      </c>
      <c r="F2741" s="21"/>
      <c r="G2741" s="25">
        <f t="shared" si="84"/>
        <v>0</v>
      </c>
      <c r="H2741" s="26"/>
      <c r="I2741" s="26"/>
      <c r="J2741" s="26"/>
      <c r="K2741" s="26">
        <f t="shared" si="85"/>
        <v>0</v>
      </c>
    </row>
    <row r="2742" spans="1:11" ht="48" hidden="1">
      <c r="A2742" s="20">
        <v>6073</v>
      </c>
      <c r="B2742" s="31" t="s">
        <v>1399</v>
      </c>
      <c r="C2742" s="39" t="s">
        <v>3869</v>
      </c>
      <c r="D2742" s="39" t="s">
        <v>3869</v>
      </c>
      <c r="E2742" s="44">
        <v>900</v>
      </c>
      <c r="F2742" s="21"/>
      <c r="G2742" s="25">
        <f t="shared" si="84"/>
        <v>0</v>
      </c>
      <c r="H2742" s="26"/>
      <c r="I2742" s="26"/>
      <c r="J2742" s="26"/>
      <c r="K2742" s="26">
        <f t="shared" si="85"/>
        <v>0</v>
      </c>
    </row>
    <row r="2743" spans="1:11" ht="48" hidden="1">
      <c r="A2743" s="20">
        <v>6074</v>
      </c>
      <c r="B2743" s="31" t="s">
        <v>1399</v>
      </c>
      <c r="C2743" s="39" t="s">
        <v>3870</v>
      </c>
      <c r="D2743" s="39" t="s">
        <v>3870</v>
      </c>
      <c r="E2743" s="30">
        <v>1450</v>
      </c>
      <c r="F2743" s="21"/>
      <c r="G2743" s="25">
        <f t="shared" si="84"/>
        <v>0</v>
      </c>
      <c r="H2743" s="26"/>
      <c r="I2743" s="26"/>
      <c r="J2743" s="26"/>
      <c r="K2743" s="26">
        <f t="shared" si="85"/>
        <v>0</v>
      </c>
    </row>
    <row r="2744" spans="1:11" ht="36" hidden="1">
      <c r="A2744" s="20">
        <v>6075</v>
      </c>
      <c r="B2744" s="31" t="s">
        <v>1399</v>
      </c>
      <c r="C2744" s="39" t="s">
        <v>3871</v>
      </c>
      <c r="D2744" s="39" t="s">
        <v>3871</v>
      </c>
      <c r="E2744" s="49">
        <v>404.46000000000004</v>
      </c>
      <c r="F2744" s="21"/>
      <c r="G2744" s="25">
        <f t="shared" si="84"/>
        <v>0</v>
      </c>
      <c r="H2744" s="26"/>
      <c r="I2744" s="26"/>
      <c r="J2744" s="26"/>
      <c r="K2744" s="26">
        <f t="shared" si="85"/>
        <v>0</v>
      </c>
    </row>
    <row r="2745" spans="1:11" ht="36" hidden="1">
      <c r="A2745" s="20">
        <v>6076</v>
      </c>
      <c r="B2745" s="31" t="s">
        <v>1399</v>
      </c>
      <c r="C2745" s="39" t="s">
        <v>3872</v>
      </c>
      <c r="D2745" s="39" t="s">
        <v>3872</v>
      </c>
      <c r="E2745" s="49">
        <v>751.1400000000001</v>
      </c>
      <c r="F2745" s="21"/>
      <c r="G2745" s="25">
        <f t="shared" si="84"/>
        <v>0</v>
      </c>
      <c r="H2745" s="26"/>
      <c r="I2745" s="26"/>
      <c r="J2745" s="26"/>
      <c r="K2745" s="26">
        <f t="shared" si="85"/>
        <v>0</v>
      </c>
    </row>
    <row r="2746" spans="1:11" ht="36" hidden="1">
      <c r="A2746" s="20">
        <v>6077</v>
      </c>
      <c r="B2746" s="31" t="s">
        <v>1399</v>
      </c>
      <c r="C2746" s="39" t="s">
        <v>3873</v>
      </c>
      <c r="D2746" s="39" t="s">
        <v>3873</v>
      </c>
      <c r="E2746" s="49">
        <v>138.672</v>
      </c>
      <c r="F2746" s="21"/>
      <c r="G2746" s="25">
        <f t="shared" si="84"/>
        <v>0</v>
      </c>
      <c r="H2746" s="26"/>
      <c r="I2746" s="26"/>
      <c r="J2746" s="26"/>
      <c r="K2746" s="26">
        <f t="shared" si="85"/>
        <v>0</v>
      </c>
    </row>
    <row r="2747" spans="1:11" ht="36">
      <c r="A2747" s="20">
        <v>6078</v>
      </c>
      <c r="B2747" s="31" t="s">
        <v>1399</v>
      </c>
      <c r="C2747" s="39" t="s">
        <v>3874</v>
      </c>
      <c r="D2747" s="39" t="s">
        <v>3874</v>
      </c>
      <c r="E2747" s="49">
        <v>132.89400000000001</v>
      </c>
      <c r="F2747" s="21">
        <v>1</v>
      </c>
      <c r="G2747" s="25">
        <f t="shared" si="84"/>
        <v>132.89400000000001</v>
      </c>
      <c r="H2747" s="26"/>
      <c r="I2747" s="26"/>
      <c r="J2747" s="26">
        <v>1</v>
      </c>
      <c r="K2747" s="26">
        <f t="shared" si="85"/>
        <v>132.89400000000001</v>
      </c>
    </row>
    <row r="2748" spans="1:11" hidden="1">
      <c r="A2748" s="20">
        <v>6079</v>
      </c>
      <c r="B2748" s="31" t="s">
        <v>1399</v>
      </c>
      <c r="C2748" s="39" t="s">
        <v>3875</v>
      </c>
      <c r="D2748" s="39" t="s">
        <v>3875</v>
      </c>
      <c r="E2748" s="49">
        <v>13636.08</v>
      </c>
      <c r="F2748" s="21"/>
      <c r="G2748" s="25">
        <f t="shared" si="84"/>
        <v>0</v>
      </c>
      <c r="H2748" s="26"/>
      <c r="I2748" s="26"/>
      <c r="J2748" s="26"/>
      <c r="K2748" s="26">
        <f t="shared" si="85"/>
        <v>0</v>
      </c>
    </row>
    <row r="2749" spans="1:11" ht="36" hidden="1">
      <c r="A2749" s="20">
        <v>6080</v>
      </c>
      <c r="B2749" s="31" t="s">
        <v>1399</v>
      </c>
      <c r="C2749" s="39" t="s">
        <v>3876</v>
      </c>
      <c r="D2749" s="39" t="s">
        <v>3876</v>
      </c>
      <c r="E2749" s="30">
        <v>5660</v>
      </c>
      <c r="F2749" s="21">
        <v>0</v>
      </c>
      <c r="G2749" s="25">
        <f t="shared" si="84"/>
        <v>0</v>
      </c>
      <c r="H2749" s="26"/>
      <c r="I2749" s="26"/>
      <c r="J2749" s="26">
        <v>0</v>
      </c>
      <c r="K2749" s="26">
        <f t="shared" si="85"/>
        <v>0</v>
      </c>
    </row>
    <row r="2750" spans="1:11" ht="72" hidden="1">
      <c r="A2750" s="20">
        <v>6081</v>
      </c>
      <c r="B2750" s="31" t="s">
        <v>1399</v>
      </c>
      <c r="C2750" s="39" t="s">
        <v>3877</v>
      </c>
      <c r="D2750" s="39" t="s">
        <v>3877</v>
      </c>
      <c r="E2750" s="30">
        <v>400</v>
      </c>
      <c r="F2750" s="21"/>
      <c r="G2750" s="25">
        <f t="shared" si="84"/>
        <v>0</v>
      </c>
      <c r="H2750" s="26"/>
      <c r="I2750" s="26"/>
      <c r="J2750" s="26"/>
      <c r="K2750" s="26">
        <f t="shared" si="85"/>
        <v>0</v>
      </c>
    </row>
    <row r="2751" spans="1:11" ht="36" hidden="1">
      <c r="A2751" s="20">
        <v>6082</v>
      </c>
      <c r="B2751" s="36" t="s">
        <v>12</v>
      </c>
      <c r="C2751" s="38" t="s">
        <v>3878</v>
      </c>
      <c r="D2751" s="33" t="s">
        <v>11</v>
      </c>
      <c r="E2751" s="49">
        <v>50.153040000000004</v>
      </c>
      <c r="F2751" s="21"/>
      <c r="G2751" s="25">
        <f t="shared" si="84"/>
        <v>0</v>
      </c>
      <c r="H2751" s="26"/>
      <c r="I2751" s="26"/>
      <c r="J2751" s="26"/>
      <c r="K2751" s="26">
        <f t="shared" si="85"/>
        <v>0</v>
      </c>
    </row>
    <row r="2752" spans="1:11" ht="24">
      <c r="A2752" s="20">
        <v>6083</v>
      </c>
      <c r="B2752" s="31" t="s">
        <v>1399</v>
      </c>
      <c r="C2752" s="39" t="s">
        <v>3879</v>
      </c>
      <c r="D2752" s="39" t="s">
        <v>3879</v>
      </c>
      <c r="E2752" s="49">
        <v>340.90200000000004</v>
      </c>
      <c r="F2752" s="21">
        <v>12</v>
      </c>
      <c r="G2752" s="25">
        <f t="shared" si="84"/>
        <v>4090.8240000000005</v>
      </c>
      <c r="H2752" s="26">
        <v>6</v>
      </c>
      <c r="I2752" s="26">
        <f>6*340.9</f>
        <v>2045.3999999999999</v>
      </c>
      <c r="J2752" s="26">
        <v>6</v>
      </c>
      <c r="K2752" s="26">
        <f t="shared" si="85"/>
        <v>2045.4120000000003</v>
      </c>
    </row>
    <row r="2753" spans="1:11" ht="41.25" customHeight="1">
      <c r="A2753" s="20">
        <v>6084</v>
      </c>
      <c r="B2753" s="31" t="s">
        <v>1399</v>
      </c>
      <c r="C2753" s="39" t="s">
        <v>3880</v>
      </c>
      <c r="D2753" s="39" t="s">
        <v>3880</v>
      </c>
      <c r="E2753" s="49">
        <v>456.46200000000005</v>
      </c>
      <c r="F2753" s="21">
        <v>2</v>
      </c>
      <c r="G2753" s="25">
        <f t="shared" si="84"/>
        <v>912.92400000000009</v>
      </c>
      <c r="H2753" s="26"/>
      <c r="I2753" s="26"/>
      <c r="J2753" s="26">
        <v>2</v>
      </c>
      <c r="K2753" s="26">
        <f t="shared" si="85"/>
        <v>912.92400000000009</v>
      </c>
    </row>
    <row r="2754" spans="1:11" ht="36" hidden="1">
      <c r="A2754" s="20">
        <v>6085</v>
      </c>
      <c r="B2754" s="31" t="s">
        <v>1399</v>
      </c>
      <c r="C2754" s="39" t="s">
        <v>3881</v>
      </c>
      <c r="D2754" s="39" t="s">
        <v>3881</v>
      </c>
      <c r="E2754" s="30">
        <v>4600</v>
      </c>
      <c r="F2754" s="21">
        <v>0</v>
      </c>
      <c r="G2754" s="25">
        <f t="shared" si="84"/>
        <v>0</v>
      </c>
      <c r="H2754" s="26"/>
      <c r="I2754" s="26"/>
      <c r="J2754" s="26"/>
      <c r="K2754" s="26">
        <f t="shared" si="85"/>
        <v>0</v>
      </c>
    </row>
    <row r="2755" spans="1:11" ht="36" hidden="1">
      <c r="A2755" s="20">
        <v>6086</v>
      </c>
      <c r="B2755" s="31" t="s">
        <v>1399</v>
      </c>
      <c r="C2755" s="39" t="s">
        <v>3882</v>
      </c>
      <c r="D2755" s="39" t="s">
        <v>3882</v>
      </c>
      <c r="E2755" s="30">
        <v>6280</v>
      </c>
      <c r="F2755" s="21"/>
      <c r="G2755" s="25">
        <f t="shared" si="84"/>
        <v>0</v>
      </c>
      <c r="H2755" s="26"/>
      <c r="I2755" s="26"/>
      <c r="J2755" s="26"/>
      <c r="K2755" s="26">
        <f t="shared" si="85"/>
        <v>0</v>
      </c>
    </row>
    <row r="2756" spans="1:11" ht="72" hidden="1">
      <c r="A2756" s="20">
        <v>6087</v>
      </c>
      <c r="B2756" s="31" t="s">
        <v>1399</v>
      </c>
      <c r="C2756" s="39" t="s">
        <v>3883</v>
      </c>
      <c r="D2756" s="39" t="s">
        <v>3883</v>
      </c>
      <c r="E2756" s="44">
        <v>6320</v>
      </c>
      <c r="F2756" s="21"/>
      <c r="G2756" s="25">
        <f t="shared" si="84"/>
        <v>0</v>
      </c>
      <c r="H2756" s="26"/>
      <c r="I2756" s="26"/>
      <c r="J2756" s="26"/>
      <c r="K2756" s="26">
        <f t="shared" si="85"/>
        <v>0</v>
      </c>
    </row>
    <row r="2757" spans="1:11" ht="36">
      <c r="A2757" s="20">
        <v>6088</v>
      </c>
      <c r="B2757" s="31" t="s">
        <v>1399</v>
      </c>
      <c r="C2757" s="39" t="s">
        <v>3884</v>
      </c>
      <c r="D2757" s="39" t="s">
        <v>3884</v>
      </c>
      <c r="E2757" s="30">
        <v>150</v>
      </c>
      <c r="F2757" s="21">
        <v>200</v>
      </c>
      <c r="G2757" s="25">
        <f t="shared" si="84"/>
        <v>30000</v>
      </c>
      <c r="H2757" s="26"/>
      <c r="I2757" s="26"/>
      <c r="J2757" s="26">
        <v>200</v>
      </c>
      <c r="K2757" s="26">
        <f t="shared" si="85"/>
        <v>30000</v>
      </c>
    </row>
    <row r="2758" spans="1:11" ht="48" hidden="1">
      <c r="A2758" s="20">
        <v>6089</v>
      </c>
      <c r="B2758" s="31" t="s">
        <v>1399</v>
      </c>
      <c r="C2758" s="39" t="s">
        <v>3885</v>
      </c>
      <c r="D2758" s="39" t="s">
        <v>3885</v>
      </c>
      <c r="E2758" s="30">
        <v>120</v>
      </c>
      <c r="F2758" s="21"/>
      <c r="G2758" s="25">
        <f t="shared" si="84"/>
        <v>0</v>
      </c>
      <c r="H2758" s="26"/>
      <c r="I2758" s="26"/>
      <c r="J2758" s="26"/>
      <c r="K2758" s="26">
        <f t="shared" si="85"/>
        <v>0</v>
      </c>
    </row>
    <row r="2759" spans="1:11" hidden="1">
      <c r="A2759" s="20">
        <v>6090</v>
      </c>
      <c r="B2759" s="31" t="s">
        <v>12</v>
      </c>
      <c r="C2759" s="39" t="s">
        <v>3886</v>
      </c>
      <c r="D2759" s="33" t="s">
        <v>3887</v>
      </c>
      <c r="E2759" s="49">
        <v>15.438815999999999</v>
      </c>
      <c r="F2759" s="21"/>
      <c r="G2759" s="25">
        <f t="shared" si="84"/>
        <v>0</v>
      </c>
      <c r="H2759" s="26"/>
      <c r="I2759" s="26"/>
      <c r="J2759" s="26"/>
      <c r="K2759" s="26">
        <f t="shared" si="85"/>
        <v>0</v>
      </c>
    </row>
    <row r="2760" spans="1:11" ht="24" hidden="1">
      <c r="A2760" s="20">
        <v>6091</v>
      </c>
      <c r="B2760" s="31" t="s">
        <v>1399</v>
      </c>
      <c r="C2760" s="39" t="s">
        <v>3888</v>
      </c>
      <c r="D2760" s="39" t="s">
        <v>3888</v>
      </c>
      <c r="E2760" s="49">
        <v>87.825600000000009</v>
      </c>
      <c r="F2760" s="21"/>
      <c r="G2760" s="25">
        <f t="shared" si="84"/>
        <v>0</v>
      </c>
      <c r="H2760" s="26"/>
      <c r="I2760" s="26"/>
      <c r="J2760" s="26"/>
      <c r="K2760" s="26">
        <f t="shared" si="85"/>
        <v>0</v>
      </c>
    </row>
    <row r="2761" spans="1:11" ht="72">
      <c r="A2761" s="20">
        <v>6092</v>
      </c>
      <c r="B2761" s="31" t="s">
        <v>1399</v>
      </c>
      <c r="C2761" s="39" t="s">
        <v>3889</v>
      </c>
      <c r="D2761" s="39" t="s">
        <v>3889</v>
      </c>
      <c r="E2761" s="30">
        <v>85</v>
      </c>
      <c r="F2761" s="21">
        <v>12</v>
      </c>
      <c r="G2761" s="25">
        <f t="shared" si="84"/>
        <v>1020</v>
      </c>
      <c r="H2761" s="26"/>
      <c r="I2761" s="26"/>
      <c r="J2761" s="26">
        <v>12</v>
      </c>
      <c r="K2761" s="26">
        <f t="shared" si="85"/>
        <v>1020</v>
      </c>
    </row>
    <row r="2762" spans="1:11" ht="24">
      <c r="A2762" s="20">
        <v>6093</v>
      </c>
      <c r="B2762" s="31" t="s">
        <v>13</v>
      </c>
      <c r="C2762" s="39" t="s">
        <v>3890</v>
      </c>
      <c r="D2762" s="39" t="s">
        <v>3890</v>
      </c>
      <c r="E2762" s="30">
        <v>1620</v>
      </c>
      <c r="F2762" s="21">
        <v>2</v>
      </c>
      <c r="G2762" s="25">
        <f t="shared" si="84"/>
        <v>3240</v>
      </c>
      <c r="H2762" s="26"/>
      <c r="I2762" s="26"/>
      <c r="J2762" s="26">
        <v>2</v>
      </c>
      <c r="K2762" s="26">
        <f t="shared" si="85"/>
        <v>3240</v>
      </c>
    </row>
    <row r="2763" spans="1:11" ht="60" hidden="1">
      <c r="A2763" s="20">
        <v>6094</v>
      </c>
      <c r="B2763" s="31" t="s">
        <v>1399</v>
      </c>
      <c r="C2763" s="39" t="s">
        <v>3891</v>
      </c>
      <c r="D2763" s="39" t="s">
        <v>3891</v>
      </c>
      <c r="E2763" s="44">
        <v>750</v>
      </c>
      <c r="F2763" s="21"/>
      <c r="G2763" s="25">
        <f t="shared" si="84"/>
        <v>0</v>
      </c>
      <c r="H2763" s="26"/>
      <c r="I2763" s="26"/>
      <c r="J2763" s="26"/>
      <c r="K2763" s="26">
        <f t="shared" si="85"/>
        <v>0</v>
      </c>
    </row>
    <row r="2764" spans="1:11" ht="60" hidden="1">
      <c r="A2764" s="20">
        <v>6095</v>
      </c>
      <c r="B2764" s="31" t="s">
        <v>1399</v>
      </c>
      <c r="C2764" s="39" t="s">
        <v>3892</v>
      </c>
      <c r="D2764" s="39" t="s">
        <v>3892</v>
      </c>
      <c r="E2764" s="44">
        <v>2180</v>
      </c>
      <c r="F2764" s="21"/>
      <c r="G2764" s="25">
        <f t="shared" si="84"/>
        <v>0</v>
      </c>
      <c r="H2764" s="26"/>
      <c r="I2764" s="26"/>
      <c r="J2764" s="26"/>
      <c r="K2764" s="26">
        <f t="shared" si="85"/>
        <v>0</v>
      </c>
    </row>
    <row r="2765" spans="1:11" ht="60" hidden="1">
      <c r="A2765" s="20">
        <v>6096</v>
      </c>
      <c r="B2765" s="31" t="s">
        <v>1399</v>
      </c>
      <c r="C2765" s="39" t="s">
        <v>3893</v>
      </c>
      <c r="D2765" s="39" t="s">
        <v>3893</v>
      </c>
      <c r="E2765" s="44">
        <v>520</v>
      </c>
      <c r="F2765" s="21"/>
      <c r="G2765" s="25">
        <f t="shared" si="84"/>
        <v>0</v>
      </c>
      <c r="H2765" s="26"/>
      <c r="I2765" s="26"/>
      <c r="J2765" s="26"/>
      <c r="K2765" s="26">
        <f t="shared" si="85"/>
        <v>0</v>
      </c>
    </row>
    <row r="2766" spans="1:11" ht="60" hidden="1">
      <c r="A2766" s="20">
        <v>6097</v>
      </c>
      <c r="B2766" s="31" t="s">
        <v>1399</v>
      </c>
      <c r="C2766" s="39" t="s">
        <v>3894</v>
      </c>
      <c r="D2766" s="39" t="s">
        <v>3894</v>
      </c>
      <c r="E2766" s="44">
        <v>990</v>
      </c>
      <c r="F2766" s="21"/>
      <c r="G2766" s="25">
        <f t="shared" si="84"/>
        <v>0</v>
      </c>
      <c r="H2766" s="26"/>
      <c r="I2766" s="26"/>
      <c r="J2766" s="26"/>
      <c r="K2766" s="26">
        <f t="shared" si="85"/>
        <v>0</v>
      </c>
    </row>
    <row r="2767" spans="1:11" ht="72" hidden="1">
      <c r="A2767" s="20">
        <v>6098</v>
      </c>
      <c r="B2767" s="31" t="s">
        <v>1399</v>
      </c>
      <c r="C2767" s="39" t="s">
        <v>3895</v>
      </c>
      <c r="D2767" s="39" t="s">
        <v>3895</v>
      </c>
      <c r="E2767" s="30">
        <v>620</v>
      </c>
      <c r="F2767" s="21"/>
      <c r="G2767" s="25">
        <f t="shared" si="84"/>
        <v>0</v>
      </c>
      <c r="H2767" s="26"/>
      <c r="I2767" s="26"/>
      <c r="J2767" s="26"/>
      <c r="K2767" s="26">
        <f t="shared" si="85"/>
        <v>0</v>
      </c>
    </row>
    <row r="2768" spans="1:11" ht="72" hidden="1">
      <c r="A2768" s="20">
        <v>6099</v>
      </c>
      <c r="B2768" s="31" t="s">
        <v>1399</v>
      </c>
      <c r="C2768" s="39" t="s">
        <v>3896</v>
      </c>
      <c r="D2768" s="39" t="s">
        <v>3896</v>
      </c>
      <c r="E2768" s="30">
        <v>2450</v>
      </c>
      <c r="F2768" s="21"/>
      <c r="G2768" s="25">
        <f t="shared" ref="G2768:G2831" si="86">E2768*F2768</f>
        <v>0</v>
      </c>
      <c r="H2768" s="26"/>
      <c r="I2768" s="26"/>
      <c r="J2768" s="26"/>
      <c r="K2768" s="26">
        <f t="shared" ref="K2768:K2831" si="87">E2768*J2768</f>
        <v>0</v>
      </c>
    </row>
    <row r="2769" spans="1:11" ht="72" hidden="1">
      <c r="A2769" s="20">
        <v>6100</v>
      </c>
      <c r="B2769" s="31" t="s">
        <v>1399</v>
      </c>
      <c r="C2769" s="39" t="s">
        <v>3897</v>
      </c>
      <c r="D2769" s="39" t="s">
        <v>3897</v>
      </c>
      <c r="E2769" s="30">
        <v>3900</v>
      </c>
      <c r="F2769" s="21"/>
      <c r="G2769" s="25">
        <f t="shared" si="86"/>
        <v>0</v>
      </c>
      <c r="H2769" s="26"/>
      <c r="I2769" s="26"/>
      <c r="J2769" s="26"/>
      <c r="K2769" s="26">
        <f t="shared" si="87"/>
        <v>0</v>
      </c>
    </row>
    <row r="2770" spans="1:11" ht="72" hidden="1">
      <c r="A2770" s="20">
        <v>6101</v>
      </c>
      <c r="B2770" s="31" t="s">
        <v>1399</v>
      </c>
      <c r="C2770" s="39" t="s">
        <v>3898</v>
      </c>
      <c r="D2770" s="39" t="s">
        <v>3898</v>
      </c>
      <c r="E2770" s="30">
        <v>750</v>
      </c>
      <c r="F2770" s="21"/>
      <c r="G2770" s="25">
        <f t="shared" si="86"/>
        <v>0</v>
      </c>
      <c r="H2770" s="26"/>
      <c r="I2770" s="26"/>
      <c r="J2770" s="26"/>
      <c r="K2770" s="26">
        <f t="shared" si="87"/>
        <v>0</v>
      </c>
    </row>
    <row r="2771" spans="1:11" ht="72" hidden="1">
      <c r="A2771" s="20">
        <v>6102</v>
      </c>
      <c r="B2771" s="31" t="s">
        <v>1399</v>
      </c>
      <c r="C2771" s="39" t="s">
        <v>3899</v>
      </c>
      <c r="D2771" s="39" t="s">
        <v>3899</v>
      </c>
      <c r="E2771" s="30">
        <v>950</v>
      </c>
      <c r="F2771" s="21"/>
      <c r="G2771" s="25">
        <f t="shared" si="86"/>
        <v>0</v>
      </c>
      <c r="H2771" s="26"/>
      <c r="I2771" s="26"/>
      <c r="J2771" s="26"/>
      <c r="K2771" s="26">
        <f t="shared" si="87"/>
        <v>0</v>
      </c>
    </row>
    <row r="2772" spans="1:11" ht="84" hidden="1">
      <c r="A2772" s="20">
        <v>6103</v>
      </c>
      <c r="B2772" s="31" t="s">
        <v>1399</v>
      </c>
      <c r="C2772" s="39" t="s">
        <v>3900</v>
      </c>
      <c r="D2772" s="39" t="s">
        <v>3900</v>
      </c>
      <c r="E2772" s="49">
        <v>751.1400000000001</v>
      </c>
      <c r="F2772" s="21"/>
      <c r="G2772" s="25">
        <f t="shared" si="86"/>
        <v>0</v>
      </c>
      <c r="H2772" s="26"/>
      <c r="I2772" s="26"/>
      <c r="J2772" s="26"/>
      <c r="K2772" s="26">
        <f t="shared" si="87"/>
        <v>0</v>
      </c>
    </row>
    <row r="2773" spans="1:11" ht="84" hidden="1">
      <c r="A2773" s="20">
        <v>6104</v>
      </c>
      <c r="B2773" s="31" t="s">
        <v>1399</v>
      </c>
      <c r="C2773" s="39" t="s">
        <v>3901</v>
      </c>
      <c r="D2773" s="39" t="s">
        <v>3901</v>
      </c>
      <c r="E2773" s="49">
        <v>1271.1600000000001</v>
      </c>
      <c r="F2773" s="21"/>
      <c r="G2773" s="25">
        <f t="shared" si="86"/>
        <v>0</v>
      </c>
      <c r="H2773" s="26"/>
      <c r="I2773" s="26"/>
      <c r="J2773" s="26"/>
      <c r="K2773" s="26">
        <f t="shared" si="87"/>
        <v>0</v>
      </c>
    </row>
    <row r="2774" spans="1:11" ht="60" hidden="1">
      <c r="A2774" s="20">
        <v>6105</v>
      </c>
      <c r="B2774" s="31" t="s">
        <v>1399</v>
      </c>
      <c r="C2774" s="39" t="s">
        <v>3902</v>
      </c>
      <c r="D2774" s="39" t="s">
        <v>3902</v>
      </c>
      <c r="E2774" s="44">
        <v>990</v>
      </c>
      <c r="F2774" s="21"/>
      <c r="G2774" s="25">
        <f t="shared" si="86"/>
        <v>0</v>
      </c>
      <c r="H2774" s="26"/>
      <c r="I2774" s="26"/>
      <c r="J2774" s="26"/>
      <c r="K2774" s="26">
        <f t="shared" si="87"/>
        <v>0</v>
      </c>
    </row>
    <row r="2775" spans="1:11" ht="60" hidden="1">
      <c r="A2775" s="20">
        <v>6106</v>
      </c>
      <c r="B2775" s="31" t="s">
        <v>1399</v>
      </c>
      <c r="C2775" s="39" t="s">
        <v>3903</v>
      </c>
      <c r="D2775" s="39" t="s">
        <v>3903</v>
      </c>
      <c r="E2775" s="30">
        <v>3640</v>
      </c>
      <c r="F2775" s="21"/>
      <c r="G2775" s="25">
        <f t="shared" si="86"/>
        <v>0</v>
      </c>
      <c r="H2775" s="26"/>
      <c r="I2775" s="26"/>
      <c r="J2775" s="26"/>
      <c r="K2775" s="26">
        <f t="shared" si="87"/>
        <v>0</v>
      </c>
    </row>
    <row r="2776" spans="1:11" ht="60" hidden="1">
      <c r="A2776" s="20">
        <v>6107</v>
      </c>
      <c r="B2776" s="31" t="s">
        <v>1399</v>
      </c>
      <c r="C2776" s="39" t="s">
        <v>3904</v>
      </c>
      <c r="D2776" s="39" t="s">
        <v>3904</v>
      </c>
      <c r="E2776" s="30">
        <v>1400</v>
      </c>
      <c r="F2776" s="21"/>
      <c r="G2776" s="25">
        <f t="shared" si="86"/>
        <v>0</v>
      </c>
      <c r="H2776" s="26"/>
      <c r="I2776" s="26"/>
      <c r="J2776" s="26"/>
      <c r="K2776" s="26">
        <f t="shared" si="87"/>
        <v>0</v>
      </c>
    </row>
    <row r="2777" spans="1:11" ht="60" hidden="1">
      <c r="A2777" s="20">
        <v>6108</v>
      </c>
      <c r="B2777" s="31" t="s">
        <v>1399</v>
      </c>
      <c r="C2777" s="39" t="s">
        <v>3905</v>
      </c>
      <c r="D2777" s="39" t="s">
        <v>3905</v>
      </c>
      <c r="E2777" s="30">
        <v>1920</v>
      </c>
      <c r="F2777" s="21"/>
      <c r="G2777" s="25">
        <f t="shared" si="86"/>
        <v>0</v>
      </c>
      <c r="H2777" s="26"/>
      <c r="I2777" s="26"/>
      <c r="J2777" s="26"/>
      <c r="K2777" s="26">
        <f t="shared" si="87"/>
        <v>0</v>
      </c>
    </row>
    <row r="2778" spans="1:11" ht="84" hidden="1">
      <c r="A2778" s="20">
        <v>6109</v>
      </c>
      <c r="B2778" s="31" t="s">
        <v>1399</v>
      </c>
      <c r="C2778" s="39" t="s">
        <v>3906</v>
      </c>
      <c r="D2778" s="39" t="s">
        <v>3906</v>
      </c>
      <c r="E2778" s="30">
        <v>982</v>
      </c>
      <c r="F2778" s="21"/>
      <c r="G2778" s="25">
        <f t="shared" si="86"/>
        <v>0</v>
      </c>
      <c r="H2778" s="26"/>
      <c r="I2778" s="26"/>
      <c r="J2778" s="26"/>
      <c r="K2778" s="26">
        <f t="shared" si="87"/>
        <v>0</v>
      </c>
    </row>
    <row r="2779" spans="1:11" ht="84" hidden="1">
      <c r="A2779" s="20">
        <v>6110</v>
      </c>
      <c r="B2779" s="31" t="s">
        <v>1399</v>
      </c>
      <c r="C2779" s="39" t="s">
        <v>3907</v>
      </c>
      <c r="D2779" s="39" t="s">
        <v>3907</v>
      </c>
      <c r="E2779" s="30">
        <v>750</v>
      </c>
      <c r="F2779" s="21"/>
      <c r="G2779" s="25">
        <f t="shared" si="86"/>
        <v>0</v>
      </c>
      <c r="H2779" s="26"/>
      <c r="I2779" s="26"/>
      <c r="J2779" s="26"/>
      <c r="K2779" s="26">
        <f t="shared" si="87"/>
        <v>0</v>
      </c>
    </row>
    <row r="2780" spans="1:11" ht="36">
      <c r="A2780" s="20">
        <v>6111</v>
      </c>
      <c r="B2780" s="31" t="s">
        <v>1399</v>
      </c>
      <c r="C2780" s="39" t="s">
        <v>3908</v>
      </c>
      <c r="D2780" s="33"/>
      <c r="E2780" s="49">
        <v>508.464</v>
      </c>
      <c r="F2780" s="21">
        <v>5</v>
      </c>
      <c r="G2780" s="25">
        <f t="shared" si="86"/>
        <v>2542.3200000000002</v>
      </c>
      <c r="H2780" s="26"/>
      <c r="I2780" s="26"/>
      <c r="J2780" s="26">
        <v>5</v>
      </c>
      <c r="K2780" s="26">
        <f t="shared" si="87"/>
        <v>2542.3200000000002</v>
      </c>
    </row>
    <row r="2781" spans="1:11" ht="24" hidden="1">
      <c r="A2781" s="20">
        <v>6112</v>
      </c>
      <c r="B2781" s="31" t="s">
        <v>1399</v>
      </c>
      <c r="C2781" s="39" t="s">
        <v>3909</v>
      </c>
      <c r="D2781" s="33"/>
      <c r="E2781" s="49">
        <v>5.0153040000000004</v>
      </c>
      <c r="F2781" s="21"/>
      <c r="G2781" s="25">
        <f t="shared" si="86"/>
        <v>0</v>
      </c>
      <c r="H2781" s="26"/>
      <c r="I2781" s="26"/>
      <c r="J2781" s="26"/>
      <c r="K2781" s="26">
        <f t="shared" si="87"/>
        <v>0</v>
      </c>
    </row>
    <row r="2782" spans="1:11" ht="36">
      <c r="A2782" s="20">
        <v>6113</v>
      </c>
      <c r="B2782" s="66" t="s">
        <v>12</v>
      </c>
      <c r="C2782" s="39" t="s">
        <v>3910</v>
      </c>
      <c r="D2782" s="33" t="s">
        <v>3911</v>
      </c>
      <c r="E2782" s="49">
        <v>63.026423999999999</v>
      </c>
      <c r="F2782" s="21">
        <v>50</v>
      </c>
      <c r="G2782" s="25">
        <f t="shared" si="86"/>
        <v>3151.3211999999999</v>
      </c>
      <c r="H2782" s="26"/>
      <c r="I2782" s="26"/>
      <c r="J2782" s="26">
        <v>50</v>
      </c>
      <c r="K2782" s="26">
        <f t="shared" si="87"/>
        <v>3151.3211999999999</v>
      </c>
    </row>
    <row r="2783" spans="1:11" ht="48" hidden="1">
      <c r="A2783" s="20">
        <v>6114</v>
      </c>
      <c r="B2783" s="31" t="s">
        <v>1399</v>
      </c>
      <c r="C2783" s="38" t="s">
        <v>3912</v>
      </c>
      <c r="D2783" s="38" t="s">
        <v>3912</v>
      </c>
      <c r="E2783" s="49">
        <v>11556</v>
      </c>
      <c r="F2783" s="21">
        <v>0</v>
      </c>
      <c r="G2783" s="25">
        <f t="shared" si="86"/>
        <v>0</v>
      </c>
      <c r="H2783" s="26"/>
      <c r="I2783" s="26"/>
      <c r="J2783" s="26">
        <v>0</v>
      </c>
      <c r="K2783" s="26">
        <f t="shared" si="87"/>
        <v>0</v>
      </c>
    </row>
    <row r="2784" spans="1:11" ht="36" hidden="1">
      <c r="A2784" s="20">
        <v>6115</v>
      </c>
      <c r="B2784" s="31" t="s">
        <v>3913</v>
      </c>
      <c r="C2784" s="39" t="s">
        <v>3914</v>
      </c>
      <c r="D2784" s="39" t="s">
        <v>3914</v>
      </c>
      <c r="E2784" s="30">
        <v>4850</v>
      </c>
      <c r="F2784" s="21"/>
      <c r="G2784" s="25">
        <f t="shared" si="86"/>
        <v>0</v>
      </c>
      <c r="H2784" s="26"/>
      <c r="I2784" s="26"/>
      <c r="J2784" s="26"/>
      <c r="K2784" s="26">
        <f t="shared" si="87"/>
        <v>0</v>
      </c>
    </row>
    <row r="2785" spans="1:11" ht="36" hidden="1">
      <c r="A2785" s="20">
        <v>6116</v>
      </c>
      <c r="B2785" s="31" t="s">
        <v>1399</v>
      </c>
      <c r="C2785" s="39" t="s">
        <v>3915</v>
      </c>
      <c r="D2785" s="39" t="s">
        <v>3915</v>
      </c>
      <c r="E2785" s="30">
        <v>4850</v>
      </c>
      <c r="F2785" s="21"/>
      <c r="G2785" s="25">
        <f t="shared" si="86"/>
        <v>0</v>
      </c>
      <c r="H2785" s="26"/>
      <c r="I2785" s="26"/>
      <c r="J2785" s="26"/>
      <c r="K2785" s="26">
        <f t="shared" si="87"/>
        <v>0</v>
      </c>
    </row>
    <row r="2786" spans="1:11" ht="36" hidden="1">
      <c r="A2786" s="20">
        <v>6117</v>
      </c>
      <c r="B2786" s="31" t="s">
        <v>3913</v>
      </c>
      <c r="C2786" s="39" t="s">
        <v>3916</v>
      </c>
      <c r="D2786" s="39" t="s">
        <v>3916</v>
      </c>
      <c r="E2786" s="30">
        <v>4850</v>
      </c>
      <c r="F2786" s="21"/>
      <c r="G2786" s="25">
        <f t="shared" si="86"/>
        <v>0</v>
      </c>
      <c r="H2786" s="26"/>
      <c r="I2786" s="26"/>
      <c r="J2786" s="26"/>
      <c r="K2786" s="26">
        <f t="shared" si="87"/>
        <v>0</v>
      </c>
    </row>
    <row r="2787" spans="1:11" ht="36" hidden="1">
      <c r="A2787" s="20">
        <v>6118</v>
      </c>
      <c r="B2787" s="31" t="s">
        <v>1399</v>
      </c>
      <c r="C2787" s="39" t="s">
        <v>3917</v>
      </c>
      <c r="D2787" s="39" t="s">
        <v>3917</v>
      </c>
      <c r="E2787" s="30"/>
      <c r="F2787" s="21"/>
      <c r="G2787" s="25">
        <f t="shared" si="86"/>
        <v>0</v>
      </c>
      <c r="H2787" s="26"/>
      <c r="I2787" s="26"/>
      <c r="J2787" s="26"/>
      <c r="K2787" s="26">
        <f t="shared" si="87"/>
        <v>0</v>
      </c>
    </row>
    <row r="2788" spans="1:11" ht="48" hidden="1">
      <c r="A2788" s="20">
        <v>6119</v>
      </c>
      <c r="B2788" s="31" t="s">
        <v>1399</v>
      </c>
      <c r="C2788" s="39" t="s">
        <v>3918</v>
      </c>
      <c r="D2788" s="39" t="s">
        <v>3918</v>
      </c>
      <c r="E2788" s="30">
        <v>890</v>
      </c>
      <c r="F2788" s="21"/>
      <c r="G2788" s="25">
        <f t="shared" si="86"/>
        <v>0</v>
      </c>
      <c r="H2788" s="26"/>
      <c r="I2788" s="26"/>
      <c r="J2788" s="26"/>
      <c r="K2788" s="26">
        <f t="shared" si="87"/>
        <v>0</v>
      </c>
    </row>
    <row r="2789" spans="1:11" ht="48" hidden="1">
      <c r="A2789" s="20">
        <v>6120</v>
      </c>
      <c r="B2789" s="31" t="s">
        <v>1399</v>
      </c>
      <c r="C2789" s="39" t="s">
        <v>3919</v>
      </c>
      <c r="D2789" s="39" t="s">
        <v>3919</v>
      </c>
      <c r="E2789" s="30">
        <v>1100</v>
      </c>
      <c r="F2789" s="21"/>
      <c r="G2789" s="25">
        <f t="shared" si="86"/>
        <v>0</v>
      </c>
      <c r="H2789" s="26"/>
      <c r="I2789" s="26"/>
      <c r="J2789" s="26"/>
      <c r="K2789" s="26">
        <f t="shared" si="87"/>
        <v>0</v>
      </c>
    </row>
    <row r="2790" spans="1:11" ht="48" hidden="1">
      <c r="A2790" s="20">
        <v>6121</v>
      </c>
      <c r="B2790" s="31" t="s">
        <v>1399</v>
      </c>
      <c r="C2790" s="39" t="s">
        <v>3920</v>
      </c>
      <c r="D2790" s="39" t="s">
        <v>3920</v>
      </c>
      <c r="E2790" s="30">
        <v>1380</v>
      </c>
      <c r="F2790" s="21"/>
      <c r="G2790" s="25">
        <f t="shared" si="86"/>
        <v>0</v>
      </c>
      <c r="H2790" s="26"/>
      <c r="I2790" s="26"/>
      <c r="J2790" s="26"/>
      <c r="K2790" s="26">
        <f t="shared" si="87"/>
        <v>0</v>
      </c>
    </row>
    <row r="2791" spans="1:11" ht="48" hidden="1">
      <c r="A2791" s="20">
        <v>6122</v>
      </c>
      <c r="B2791" s="31" t="s">
        <v>1399</v>
      </c>
      <c r="C2791" s="39" t="s">
        <v>3921</v>
      </c>
      <c r="D2791" s="39" t="s">
        <v>3921</v>
      </c>
      <c r="E2791" s="30">
        <v>700</v>
      </c>
      <c r="F2791" s="21"/>
      <c r="G2791" s="25">
        <f t="shared" si="86"/>
        <v>0</v>
      </c>
      <c r="H2791" s="26"/>
      <c r="I2791" s="26"/>
      <c r="J2791" s="26"/>
      <c r="K2791" s="26">
        <f t="shared" si="87"/>
        <v>0</v>
      </c>
    </row>
    <row r="2792" spans="1:11" ht="48" hidden="1">
      <c r="A2792" s="20">
        <v>6123</v>
      </c>
      <c r="B2792" s="31" t="s">
        <v>1399</v>
      </c>
      <c r="C2792" s="39" t="s">
        <v>3922</v>
      </c>
      <c r="D2792" s="39" t="s">
        <v>3922</v>
      </c>
      <c r="E2792" s="30">
        <v>2100</v>
      </c>
      <c r="F2792" s="21"/>
      <c r="G2792" s="25">
        <f t="shared" si="86"/>
        <v>0</v>
      </c>
      <c r="H2792" s="26"/>
      <c r="I2792" s="26"/>
      <c r="J2792" s="26"/>
      <c r="K2792" s="26">
        <f t="shared" si="87"/>
        <v>0</v>
      </c>
    </row>
    <row r="2793" spans="1:11" ht="24" hidden="1">
      <c r="A2793" s="20">
        <v>6124</v>
      </c>
      <c r="B2793" s="31" t="s">
        <v>1399</v>
      </c>
      <c r="C2793" s="39" t="s">
        <v>3923</v>
      </c>
      <c r="D2793" s="39" t="s">
        <v>3923</v>
      </c>
      <c r="E2793" s="49">
        <v>751.1400000000001</v>
      </c>
      <c r="F2793" s="21"/>
      <c r="G2793" s="25">
        <f t="shared" si="86"/>
        <v>0</v>
      </c>
      <c r="H2793" s="26"/>
      <c r="I2793" s="26"/>
      <c r="J2793" s="26"/>
      <c r="K2793" s="26">
        <f t="shared" si="87"/>
        <v>0</v>
      </c>
    </row>
    <row r="2794" spans="1:11" ht="36" hidden="1">
      <c r="A2794" s="20">
        <v>6125</v>
      </c>
      <c r="B2794" s="31" t="s">
        <v>1399</v>
      </c>
      <c r="C2794" s="39" t="s">
        <v>3924</v>
      </c>
      <c r="D2794" s="33" t="s">
        <v>3925</v>
      </c>
      <c r="E2794" s="49">
        <v>508.464</v>
      </c>
      <c r="F2794" s="21"/>
      <c r="G2794" s="25">
        <f t="shared" si="86"/>
        <v>0</v>
      </c>
      <c r="H2794" s="26"/>
      <c r="I2794" s="26"/>
      <c r="J2794" s="26"/>
      <c r="K2794" s="26">
        <f t="shared" si="87"/>
        <v>0</v>
      </c>
    </row>
    <row r="2795" spans="1:11" ht="36" hidden="1">
      <c r="A2795" s="20">
        <v>6126</v>
      </c>
      <c r="B2795" s="31" t="s">
        <v>1399</v>
      </c>
      <c r="C2795" s="39" t="s">
        <v>3908</v>
      </c>
      <c r="D2795" s="39" t="s">
        <v>3908</v>
      </c>
      <c r="E2795" s="49">
        <v>508.464</v>
      </c>
      <c r="F2795" s="21"/>
      <c r="G2795" s="25">
        <f t="shared" si="86"/>
        <v>0</v>
      </c>
      <c r="H2795" s="26"/>
      <c r="I2795" s="26"/>
      <c r="J2795" s="26"/>
      <c r="K2795" s="26">
        <f t="shared" si="87"/>
        <v>0</v>
      </c>
    </row>
    <row r="2796" spans="1:11" ht="36" hidden="1">
      <c r="A2796" s="20">
        <v>6127</v>
      </c>
      <c r="B2796" s="31" t="s">
        <v>1399</v>
      </c>
      <c r="C2796" s="39" t="s">
        <v>3909</v>
      </c>
      <c r="D2796" s="39" t="s">
        <v>3909</v>
      </c>
      <c r="E2796" s="49">
        <v>5.0153040000000004</v>
      </c>
      <c r="F2796" s="21"/>
      <c r="G2796" s="25">
        <f t="shared" si="86"/>
        <v>0</v>
      </c>
      <c r="H2796" s="26"/>
      <c r="I2796" s="26"/>
      <c r="J2796" s="26"/>
      <c r="K2796" s="26">
        <f t="shared" si="87"/>
        <v>0</v>
      </c>
    </row>
    <row r="2797" spans="1:11" ht="24" hidden="1">
      <c r="A2797" s="20">
        <v>6128</v>
      </c>
      <c r="B2797" s="31" t="s">
        <v>1399</v>
      </c>
      <c r="C2797" s="39" t="s">
        <v>3926</v>
      </c>
      <c r="D2797" s="39" t="s">
        <v>3926</v>
      </c>
      <c r="E2797" s="49">
        <v>57.78</v>
      </c>
      <c r="F2797" s="21"/>
      <c r="G2797" s="25">
        <f t="shared" si="86"/>
        <v>0</v>
      </c>
      <c r="H2797" s="26"/>
      <c r="I2797" s="26"/>
      <c r="J2797" s="26"/>
      <c r="K2797" s="26">
        <f t="shared" si="87"/>
        <v>0</v>
      </c>
    </row>
    <row r="2798" spans="1:11" hidden="1">
      <c r="A2798" s="20">
        <v>6129</v>
      </c>
      <c r="B2798" s="31" t="s">
        <v>12</v>
      </c>
      <c r="C2798" s="39" t="s">
        <v>3927</v>
      </c>
      <c r="D2798" s="33" t="s">
        <v>3928</v>
      </c>
      <c r="E2798" s="49">
        <v>32.587920000000004</v>
      </c>
      <c r="F2798" s="21"/>
      <c r="G2798" s="25">
        <f t="shared" si="86"/>
        <v>0</v>
      </c>
      <c r="H2798" s="26"/>
      <c r="I2798" s="26"/>
      <c r="J2798" s="26"/>
      <c r="K2798" s="26">
        <f t="shared" si="87"/>
        <v>0</v>
      </c>
    </row>
    <row r="2799" spans="1:11" ht="45" customHeight="1">
      <c r="A2799" s="20">
        <v>6130</v>
      </c>
      <c r="B2799" s="31" t="s">
        <v>1399</v>
      </c>
      <c r="C2799" s="39" t="s">
        <v>3929</v>
      </c>
      <c r="D2799" s="39" t="s">
        <v>3929</v>
      </c>
      <c r="E2799" s="49">
        <v>63.558</v>
      </c>
      <c r="F2799" s="21">
        <v>20</v>
      </c>
      <c r="G2799" s="25">
        <f t="shared" si="86"/>
        <v>1271.1600000000001</v>
      </c>
      <c r="H2799" s="26"/>
      <c r="I2799" s="26"/>
      <c r="J2799" s="26">
        <v>20</v>
      </c>
      <c r="K2799" s="26">
        <f t="shared" si="87"/>
        <v>1271.1600000000001</v>
      </c>
    </row>
    <row r="2800" spans="1:11" ht="39" customHeight="1">
      <c r="A2800" s="20">
        <v>6131</v>
      </c>
      <c r="B2800" s="31" t="s">
        <v>1399</v>
      </c>
      <c r="C2800" s="39" t="s">
        <v>3930</v>
      </c>
      <c r="D2800" s="39" t="s">
        <v>3930</v>
      </c>
      <c r="E2800" s="49">
        <v>53.157600000000002</v>
      </c>
      <c r="F2800" s="21">
        <v>10</v>
      </c>
      <c r="G2800" s="25">
        <f t="shared" si="86"/>
        <v>531.57600000000002</v>
      </c>
      <c r="H2800" s="26"/>
      <c r="I2800" s="26"/>
      <c r="J2800" s="26">
        <v>10</v>
      </c>
      <c r="K2800" s="26">
        <f t="shared" si="87"/>
        <v>531.57600000000002</v>
      </c>
    </row>
    <row r="2801" spans="1:11" ht="36" hidden="1">
      <c r="A2801" s="20">
        <v>6132</v>
      </c>
      <c r="B2801" s="31" t="s">
        <v>24</v>
      </c>
      <c r="C2801" s="63" t="s">
        <v>3931</v>
      </c>
      <c r="D2801" s="47" t="s">
        <v>3932</v>
      </c>
      <c r="E2801" s="49">
        <v>39055</v>
      </c>
      <c r="F2801" s="21"/>
      <c r="G2801" s="25">
        <f t="shared" si="86"/>
        <v>0</v>
      </c>
      <c r="H2801" s="26"/>
      <c r="I2801" s="26"/>
      <c r="J2801" s="26"/>
      <c r="K2801" s="26">
        <f t="shared" si="87"/>
        <v>0</v>
      </c>
    </row>
    <row r="2802" spans="1:11" ht="26.25" customHeight="1">
      <c r="A2802" s="20">
        <v>6133</v>
      </c>
      <c r="B2802" s="31" t="s">
        <v>1399</v>
      </c>
      <c r="C2802" s="63" t="s">
        <v>3933</v>
      </c>
      <c r="D2802" s="63" t="s">
        <v>3933</v>
      </c>
      <c r="E2802" s="44">
        <v>1950</v>
      </c>
      <c r="F2802" s="21">
        <v>5</v>
      </c>
      <c r="G2802" s="25">
        <f t="shared" si="86"/>
        <v>9750</v>
      </c>
      <c r="H2802" s="26"/>
      <c r="I2802" s="26"/>
      <c r="J2802" s="26">
        <v>5</v>
      </c>
      <c r="K2802" s="26">
        <f t="shared" si="87"/>
        <v>9750</v>
      </c>
    </row>
    <row r="2803" spans="1:11" ht="24.75" customHeight="1">
      <c r="A2803" s="20">
        <v>6134</v>
      </c>
      <c r="B2803" s="31" t="s">
        <v>1399</v>
      </c>
      <c r="C2803" s="39" t="s">
        <v>3934</v>
      </c>
      <c r="D2803" s="39" t="s">
        <v>3934</v>
      </c>
      <c r="E2803" s="30">
        <v>650</v>
      </c>
      <c r="F2803" s="21">
        <v>5</v>
      </c>
      <c r="G2803" s="25">
        <f t="shared" si="86"/>
        <v>3250</v>
      </c>
      <c r="H2803" s="26"/>
      <c r="I2803" s="26"/>
      <c r="J2803" s="26">
        <v>5</v>
      </c>
      <c r="K2803" s="26">
        <f t="shared" si="87"/>
        <v>3250</v>
      </c>
    </row>
    <row r="2804" spans="1:11" ht="60" hidden="1">
      <c r="A2804" s="20">
        <v>6135</v>
      </c>
      <c r="B2804" s="31" t="s">
        <v>1399</v>
      </c>
      <c r="C2804" s="39" t="s">
        <v>3935</v>
      </c>
      <c r="D2804" s="39" t="s">
        <v>3935</v>
      </c>
      <c r="E2804" s="30">
        <v>650</v>
      </c>
      <c r="F2804" s="21"/>
      <c r="G2804" s="25">
        <f t="shared" si="86"/>
        <v>0</v>
      </c>
      <c r="H2804" s="26"/>
      <c r="I2804" s="26"/>
      <c r="J2804" s="26"/>
      <c r="K2804" s="26">
        <f t="shared" si="87"/>
        <v>0</v>
      </c>
    </row>
    <row r="2805" spans="1:11" ht="60" hidden="1">
      <c r="A2805" s="20">
        <v>6136</v>
      </c>
      <c r="B2805" s="31" t="s">
        <v>1399</v>
      </c>
      <c r="C2805" s="39" t="s">
        <v>3936</v>
      </c>
      <c r="D2805" s="39" t="s">
        <v>3936</v>
      </c>
      <c r="E2805" s="30">
        <v>650</v>
      </c>
      <c r="F2805" s="21"/>
      <c r="G2805" s="25">
        <f t="shared" si="86"/>
        <v>0</v>
      </c>
      <c r="H2805" s="26"/>
      <c r="I2805" s="26"/>
      <c r="J2805" s="26"/>
      <c r="K2805" s="26">
        <f t="shared" si="87"/>
        <v>0</v>
      </c>
    </row>
    <row r="2806" spans="1:11" ht="72" hidden="1">
      <c r="A2806" s="20">
        <v>6137</v>
      </c>
      <c r="B2806" s="31" t="s">
        <v>1399</v>
      </c>
      <c r="C2806" s="39" t="s">
        <v>3937</v>
      </c>
      <c r="D2806" s="39" t="s">
        <v>3937</v>
      </c>
      <c r="E2806" s="49">
        <v>269.25479999999999</v>
      </c>
      <c r="F2806" s="21"/>
      <c r="G2806" s="25">
        <f t="shared" si="86"/>
        <v>0</v>
      </c>
      <c r="H2806" s="26"/>
      <c r="I2806" s="26"/>
      <c r="J2806" s="26"/>
      <c r="K2806" s="26">
        <f t="shared" si="87"/>
        <v>0</v>
      </c>
    </row>
    <row r="2807" spans="1:11" ht="24" hidden="1">
      <c r="A2807" s="20">
        <v>6138</v>
      </c>
      <c r="B2807" s="36" t="s">
        <v>12</v>
      </c>
      <c r="C2807" s="39" t="s">
        <v>3938</v>
      </c>
      <c r="D2807" s="39" t="s">
        <v>3938</v>
      </c>
      <c r="E2807" s="49">
        <v>7238.6784000000007</v>
      </c>
      <c r="F2807" s="21"/>
      <c r="G2807" s="25">
        <f t="shared" si="86"/>
        <v>0</v>
      </c>
      <c r="H2807" s="26"/>
      <c r="I2807" s="26"/>
      <c r="J2807" s="26"/>
      <c r="K2807" s="26">
        <f t="shared" si="87"/>
        <v>0</v>
      </c>
    </row>
    <row r="2808" spans="1:11" ht="60" hidden="1">
      <c r="A2808" s="20">
        <v>6139</v>
      </c>
      <c r="B2808" s="31" t="s">
        <v>1399</v>
      </c>
      <c r="C2808" s="39" t="s">
        <v>3939</v>
      </c>
      <c r="D2808" s="39" t="s">
        <v>3939</v>
      </c>
      <c r="E2808" s="49">
        <v>269.25479999999999</v>
      </c>
      <c r="F2808" s="21"/>
      <c r="G2808" s="25">
        <f t="shared" si="86"/>
        <v>0</v>
      </c>
      <c r="H2808" s="26"/>
      <c r="I2808" s="26"/>
      <c r="J2808" s="26"/>
      <c r="K2808" s="26">
        <f t="shared" si="87"/>
        <v>0</v>
      </c>
    </row>
    <row r="2809" spans="1:11" ht="58.5" customHeight="1">
      <c r="A2809" s="20">
        <v>6140</v>
      </c>
      <c r="B2809" s="31" t="s">
        <v>1399</v>
      </c>
      <c r="C2809" s="39" t="s">
        <v>3940</v>
      </c>
      <c r="D2809" s="39" t="s">
        <v>3940</v>
      </c>
      <c r="E2809" s="49">
        <v>499.21920000000006</v>
      </c>
      <c r="F2809" s="21">
        <v>5</v>
      </c>
      <c r="G2809" s="25">
        <f t="shared" si="86"/>
        <v>2496.0960000000005</v>
      </c>
      <c r="H2809" s="26"/>
      <c r="I2809" s="26"/>
      <c r="J2809" s="26">
        <v>5</v>
      </c>
      <c r="K2809" s="26">
        <f t="shared" si="87"/>
        <v>2496.0960000000005</v>
      </c>
    </row>
    <row r="2810" spans="1:11" ht="48" hidden="1">
      <c r="A2810" s="20">
        <v>6141</v>
      </c>
      <c r="B2810" s="31" t="s">
        <v>1399</v>
      </c>
      <c r="C2810" s="39" t="s">
        <v>3941</v>
      </c>
      <c r="D2810" s="39" t="s">
        <v>3941</v>
      </c>
      <c r="E2810" s="49">
        <v>499.21920000000006</v>
      </c>
      <c r="F2810" s="21"/>
      <c r="G2810" s="25">
        <f t="shared" si="86"/>
        <v>0</v>
      </c>
      <c r="H2810" s="26"/>
      <c r="I2810" s="26"/>
      <c r="J2810" s="26"/>
      <c r="K2810" s="26">
        <f t="shared" si="87"/>
        <v>0</v>
      </c>
    </row>
    <row r="2811" spans="1:11" ht="35.25" customHeight="1">
      <c r="A2811" s="20">
        <v>6142</v>
      </c>
      <c r="B2811" s="31" t="s">
        <v>1399</v>
      </c>
      <c r="C2811" s="38" t="s">
        <v>3942</v>
      </c>
      <c r="D2811" s="38" t="s">
        <v>3942</v>
      </c>
      <c r="E2811" s="44">
        <v>550</v>
      </c>
      <c r="F2811" s="21">
        <v>15</v>
      </c>
      <c r="G2811" s="25">
        <f t="shared" si="86"/>
        <v>8250</v>
      </c>
      <c r="H2811" s="26"/>
      <c r="I2811" s="26"/>
      <c r="J2811" s="26">
        <v>15</v>
      </c>
      <c r="K2811" s="26">
        <f t="shared" si="87"/>
        <v>8250</v>
      </c>
    </row>
    <row r="2812" spans="1:11" ht="60" hidden="1">
      <c r="A2812" s="20">
        <v>6143</v>
      </c>
      <c r="B2812" s="36" t="s">
        <v>24</v>
      </c>
      <c r="C2812" s="38" t="s">
        <v>3943</v>
      </c>
      <c r="D2812" s="38" t="s">
        <v>3943</v>
      </c>
      <c r="E2812" s="49">
        <v>64713.600000000006</v>
      </c>
      <c r="F2812" s="21"/>
      <c r="G2812" s="25">
        <f t="shared" si="86"/>
        <v>0</v>
      </c>
      <c r="H2812" s="26"/>
      <c r="I2812" s="26"/>
      <c r="J2812" s="26"/>
      <c r="K2812" s="26">
        <f t="shared" si="87"/>
        <v>0</v>
      </c>
    </row>
    <row r="2813" spans="1:11" ht="24" hidden="1">
      <c r="A2813" s="20">
        <v>6144</v>
      </c>
      <c r="B2813" s="31" t="s">
        <v>1399</v>
      </c>
      <c r="C2813" s="39" t="s">
        <v>3944</v>
      </c>
      <c r="D2813" s="39" t="s">
        <v>3944</v>
      </c>
      <c r="E2813" s="49">
        <v>12.711600000000002</v>
      </c>
      <c r="F2813" s="21"/>
      <c r="G2813" s="25">
        <f t="shared" si="86"/>
        <v>0</v>
      </c>
      <c r="H2813" s="26"/>
      <c r="I2813" s="26"/>
      <c r="J2813" s="26"/>
      <c r="K2813" s="26">
        <f t="shared" si="87"/>
        <v>0</v>
      </c>
    </row>
    <row r="2814" spans="1:11" ht="24" hidden="1">
      <c r="A2814" s="20">
        <v>6145</v>
      </c>
      <c r="B2814" s="31" t="s">
        <v>1399</v>
      </c>
      <c r="C2814" s="39" t="s">
        <v>3945</v>
      </c>
      <c r="D2814" s="39" t="s">
        <v>3945</v>
      </c>
      <c r="E2814" s="44">
        <v>12</v>
      </c>
      <c r="F2814" s="21"/>
      <c r="G2814" s="25">
        <f t="shared" si="86"/>
        <v>0</v>
      </c>
      <c r="H2814" s="26"/>
      <c r="I2814" s="26"/>
      <c r="J2814" s="26"/>
      <c r="K2814" s="26">
        <f t="shared" si="87"/>
        <v>0</v>
      </c>
    </row>
    <row r="2815" spans="1:11" ht="72" hidden="1">
      <c r="A2815" s="20">
        <v>6146</v>
      </c>
      <c r="B2815" s="31" t="s">
        <v>1399</v>
      </c>
      <c r="C2815" s="39" t="s">
        <v>3946</v>
      </c>
      <c r="D2815" s="39" t="s">
        <v>3946</v>
      </c>
      <c r="E2815" s="44">
        <v>25</v>
      </c>
      <c r="F2815" s="21"/>
      <c r="G2815" s="25">
        <f t="shared" si="86"/>
        <v>0</v>
      </c>
      <c r="H2815" s="26"/>
      <c r="I2815" s="26"/>
      <c r="J2815" s="26"/>
      <c r="K2815" s="26">
        <f t="shared" si="87"/>
        <v>0</v>
      </c>
    </row>
    <row r="2816" spans="1:11" ht="72" hidden="1">
      <c r="A2816" s="20">
        <v>6147</v>
      </c>
      <c r="B2816" s="31" t="s">
        <v>1399</v>
      </c>
      <c r="C2816" s="39" t="s">
        <v>3947</v>
      </c>
      <c r="D2816" s="39" t="s">
        <v>3947</v>
      </c>
      <c r="E2816" s="44">
        <v>38</v>
      </c>
      <c r="F2816" s="21"/>
      <c r="G2816" s="25">
        <f t="shared" si="86"/>
        <v>0</v>
      </c>
      <c r="H2816" s="26"/>
      <c r="I2816" s="26"/>
      <c r="J2816" s="26"/>
      <c r="K2816" s="26">
        <f t="shared" si="87"/>
        <v>0</v>
      </c>
    </row>
    <row r="2817" spans="1:11" ht="96" hidden="1">
      <c r="A2817" s="20">
        <v>6148</v>
      </c>
      <c r="B2817" s="31" t="s">
        <v>1399</v>
      </c>
      <c r="C2817" s="39" t="s">
        <v>3948</v>
      </c>
      <c r="D2817" s="39" t="s">
        <v>3948</v>
      </c>
      <c r="E2817" s="49">
        <v>75.114000000000004</v>
      </c>
      <c r="F2817" s="21"/>
      <c r="G2817" s="25">
        <f t="shared" si="86"/>
        <v>0</v>
      </c>
      <c r="H2817" s="26"/>
      <c r="I2817" s="26"/>
      <c r="J2817" s="26"/>
      <c r="K2817" s="26">
        <f t="shared" si="87"/>
        <v>0</v>
      </c>
    </row>
    <row r="2818" spans="1:11" ht="60" hidden="1">
      <c r="A2818" s="20">
        <v>6149</v>
      </c>
      <c r="B2818" s="31" t="s">
        <v>1399</v>
      </c>
      <c r="C2818" s="39" t="s">
        <v>3949</v>
      </c>
      <c r="D2818" s="39" t="s">
        <v>3949</v>
      </c>
      <c r="E2818" s="49">
        <v>18.489600000000003</v>
      </c>
      <c r="F2818" s="21"/>
      <c r="G2818" s="25">
        <f t="shared" si="86"/>
        <v>0</v>
      </c>
      <c r="H2818" s="26"/>
      <c r="I2818" s="26"/>
      <c r="J2818" s="26"/>
      <c r="K2818" s="26">
        <f t="shared" si="87"/>
        <v>0</v>
      </c>
    </row>
    <row r="2819" spans="1:11" ht="84" hidden="1">
      <c r="A2819" s="20">
        <v>6150</v>
      </c>
      <c r="B2819" s="31" t="s">
        <v>1399</v>
      </c>
      <c r="C2819" s="39" t="s">
        <v>3950</v>
      </c>
      <c r="D2819" s="39" t="s">
        <v>3950</v>
      </c>
      <c r="E2819" s="49">
        <v>40.445999999999998</v>
      </c>
      <c r="F2819" s="21"/>
      <c r="G2819" s="25">
        <f t="shared" si="86"/>
        <v>0</v>
      </c>
      <c r="H2819" s="26"/>
      <c r="I2819" s="26"/>
      <c r="J2819" s="26"/>
      <c r="K2819" s="26">
        <f t="shared" si="87"/>
        <v>0</v>
      </c>
    </row>
    <row r="2820" spans="1:11" ht="48" hidden="1">
      <c r="A2820" s="20">
        <v>6151</v>
      </c>
      <c r="B2820" s="31" t="s">
        <v>1399</v>
      </c>
      <c r="C2820" s="39" t="s">
        <v>3951</v>
      </c>
      <c r="D2820" s="39" t="s">
        <v>3951</v>
      </c>
      <c r="E2820" s="49">
        <v>18.489600000000003</v>
      </c>
      <c r="F2820" s="21"/>
      <c r="G2820" s="25">
        <f t="shared" si="86"/>
        <v>0</v>
      </c>
      <c r="H2820" s="26"/>
      <c r="I2820" s="26"/>
      <c r="J2820" s="26"/>
      <c r="K2820" s="26">
        <f t="shared" si="87"/>
        <v>0</v>
      </c>
    </row>
    <row r="2821" spans="1:11" ht="72" hidden="1">
      <c r="A2821" s="20">
        <v>6152</v>
      </c>
      <c r="B2821" s="31" t="s">
        <v>1399</v>
      </c>
      <c r="C2821" s="39" t="s">
        <v>3952</v>
      </c>
      <c r="D2821" s="39" t="s">
        <v>3952</v>
      </c>
      <c r="E2821" s="44">
        <v>25</v>
      </c>
      <c r="F2821" s="21"/>
      <c r="G2821" s="25">
        <f t="shared" si="86"/>
        <v>0</v>
      </c>
      <c r="H2821" s="26"/>
      <c r="I2821" s="26"/>
      <c r="J2821" s="26"/>
      <c r="K2821" s="26">
        <f t="shared" si="87"/>
        <v>0</v>
      </c>
    </row>
    <row r="2822" spans="1:11" ht="48" hidden="1">
      <c r="A2822" s="20">
        <v>6153</v>
      </c>
      <c r="B2822" s="31" t="s">
        <v>1399</v>
      </c>
      <c r="C2822" s="39" t="s">
        <v>3953</v>
      </c>
      <c r="D2822" s="39" t="s">
        <v>3953</v>
      </c>
      <c r="E2822" s="44">
        <v>85</v>
      </c>
      <c r="F2822" s="21"/>
      <c r="G2822" s="25">
        <f t="shared" si="86"/>
        <v>0</v>
      </c>
      <c r="H2822" s="26"/>
      <c r="I2822" s="26"/>
      <c r="J2822" s="26"/>
      <c r="K2822" s="26">
        <f t="shared" si="87"/>
        <v>0</v>
      </c>
    </row>
    <row r="2823" spans="1:11" ht="51.75" customHeight="1">
      <c r="A2823" s="20">
        <v>6154</v>
      </c>
      <c r="B2823" s="31" t="s">
        <v>1399</v>
      </c>
      <c r="C2823" s="39" t="s">
        <v>3954</v>
      </c>
      <c r="D2823" s="39" t="s">
        <v>3954</v>
      </c>
      <c r="E2823" s="44">
        <v>45</v>
      </c>
      <c r="F2823" s="21">
        <v>400</v>
      </c>
      <c r="G2823" s="25">
        <f t="shared" si="86"/>
        <v>18000</v>
      </c>
      <c r="H2823" s="26"/>
      <c r="I2823" s="26"/>
      <c r="J2823" s="26">
        <v>400</v>
      </c>
      <c r="K2823" s="26">
        <f t="shared" si="87"/>
        <v>18000</v>
      </c>
    </row>
    <row r="2824" spans="1:11" ht="48" hidden="1">
      <c r="A2824" s="20">
        <v>6155</v>
      </c>
      <c r="B2824" s="31" t="s">
        <v>1399</v>
      </c>
      <c r="C2824" s="38" t="s">
        <v>3942</v>
      </c>
      <c r="D2824" s="33"/>
      <c r="E2824" s="44">
        <v>550</v>
      </c>
      <c r="F2824" s="21"/>
      <c r="G2824" s="25">
        <f t="shared" si="86"/>
        <v>0</v>
      </c>
      <c r="H2824" s="26"/>
      <c r="I2824" s="26"/>
      <c r="J2824" s="26"/>
      <c r="K2824" s="26">
        <f t="shared" si="87"/>
        <v>0</v>
      </c>
    </row>
    <row r="2825" spans="1:11" ht="48" hidden="1">
      <c r="A2825" s="20">
        <v>6156</v>
      </c>
      <c r="B2825" s="36" t="s">
        <v>24</v>
      </c>
      <c r="C2825" s="38" t="s">
        <v>3943</v>
      </c>
      <c r="D2825" s="33"/>
      <c r="E2825" s="49">
        <v>64713.600000000006</v>
      </c>
      <c r="F2825" s="21"/>
      <c r="G2825" s="25">
        <f t="shared" si="86"/>
        <v>0</v>
      </c>
      <c r="H2825" s="26"/>
      <c r="I2825" s="26"/>
      <c r="J2825" s="26"/>
      <c r="K2825" s="26">
        <f t="shared" si="87"/>
        <v>0</v>
      </c>
    </row>
    <row r="2826" spans="1:11" ht="53.25" customHeight="1">
      <c r="A2826" s="20">
        <v>6157</v>
      </c>
      <c r="B2826" s="31" t="s">
        <v>24</v>
      </c>
      <c r="C2826" s="39" t="s">
        <v>3955</v>
      </c>
      <c r="D2826" s="33" t="s">
        <v>3956</v>
      </c>
      <c r="E2826" s="49">
        <v>1619.3422800000001</v>
      </c>
      <c r="F2826" s="21">
        <v>10</v>
      </c>
      <c r="G2826" s="25">
        <f t="shared" si="86"/>
        <v>16193.4228</v>
      </c>
      <c r="H2826" s="26"/>
      <c r="I2826" s="26"/>
      <c r="J2826" s="26">
        <v>10</v>
      </c>
      <c r="K2826" s="26">
        <f t="shared" si="87"/>
        <v>16193.4228</v>
      </c>
    </row>
    <row r="2827" spans="1:11" ht="372" hidden="1">
      <c r="A2827" s="20">
        <v>6158</v>
      </c>
      <c r="B2827" s="31" t="s">
        <v>12</v>
      </c>
      <c r="C2827" s="39" t="s">
        <v>3957</v>
      </c>
      <c r="D2827" s="33" t="s">
        <v>3958</v>
      </c>
      <c r="E2827" s="49">
        <v>1483.44372</v>
      </c>
      <c r="F2827" s="21"/>
      <c r="G2827" s="25">
        <f t="shared" si="86"/>
        <v>0</v>
      </c>
      <c r="H2827" s="26"/>
      <c r="I2827" s="26"/>
      <c r="J2827" s="26"/>
      <c r="K2827" s="26">
        <f t="shared" si="87"/>
        <v>0</v>
      </c>
    </row>
    <row r="2828" spans="1:11" ht="409.5" hidden="1">
      <c r="A2828" s="20">
        <v>6159</v>
      </c>
      <c r="B2828" s="31" t="s">
        <v>12</v>
      </c>
      <c r="C2828" s="39" t="s">
        <v>3957</v>
      </c>
      <c r="D2828" s="33" t="s">
        <v>3959</v>
      </c>
      <c r="E2828" s="49">
        <v>819.89820000000009</v>
      </c>
      <c r="F2828" s="21"/>
      <c r="G2828" s="25">
        <f t="shared" si="86"/>
        <v>0</v>
      </c>
      <c r="H2828" s="26"/>
      <c r="I2828" s="26"/>
      <c r="J2828" s="26"/>
      <c r="K2828" s="26">
        <f t="shared" si="87"/>
        <v>0</v>
      </c>
    </row>
    <row r="2829" spans="1:11" ht="409.5" hidden="1">
      <c r="A2829" s="20">
        <v>6160</v>
      </c>
      <c r="B2829" s="31" t="s">
        <v>12</v>
      </c>
      <c r="C2829" s="39" t="s">
        <v>3957</v>
      </c>
      <c r="D2829" s="33" t="s">
        <v>3960</v>
      </c>
      <c r="E2829" s="49">
        <v>1769.4547200000002</v>
      </c>
      <c r="F2829" s="21"/>
      <c r="G2829" s="25">
        <f t="shared" si="86"/>
        <v>0</v>
      </c>
      <c r="H2829" s="26"/>
      <c r="I2829" s="26"/>
      <c r="J2829" s="26"/>
      <c r="K2829" s="26">
        <f t="shared" si="87"/>
        <v>0</v>
      </c>
    </row>
    <row r="2830" spans="1:11" ht="372" hidden="1">
      <c r="A2830" s="20">
        <v>6161</v>
      </c>
      <c r="B2830" s="31" t="s">
        <v>12</v>
      </c>
      <c r="C2830" s="39" t="s">
        <v>3957</v>
      </c>
      <c r="D2830" s="33" t="s">
        <v>3961</v>
      </c>
      <c r="E2830" s="49">
        <v>1499.50656</v>
      </c>
      <c r="F2830" s="21"/>
      <c r="G2830" s="25">
        <f t="shared" si="86"/>
        <v>0</v>
      </c>
      <c r="H2830" s="26"/>
      <c r="I2830" s="26"/>
      <c r="J2830" s="26"/>
      <c r="K2830" s="26">
        <f t="shared" si="87"/>
        <v>0</v>
      </c>
    </row>
    <row r="2831" spans="1:11" ht="409.5" hidden="1">
      <c r="A2831" s="20">
        <v>6162</v>
      </c>
      <c r="B2831" s="31" t="s">
        <v>12</v>
      </c>
      <c r="C2831" s="39" t="s">
        <v>3957</v>
      </c>
      <c r="D2831" s="33" t="s">
        <v>3962</v>
      </c>
      <c r="E2831" s="49">
        <v>508.464</v>
      </c>
      <c r="F2831" s="21"/>
      <c r="G2831" s="25">
        <f t="shared" si="86"/>
        <v>0</v>
      </c>
      <c r="H2831" s="26"/>
      <c r="I2831" s="26"/>
      <c r="J2831" s="26"/>
      <c r="K2831" s="26">
        <f t="shared" si="87"/>
        <v>0</v>
      </c>
    </row>
    <row r="2832" spans="1:11" ht="276" hidden="1">
      <c r="A2832" s="20">
        <v>6163</v>
      </c>
      <c r="B2832" s="31" t="s">
        <v>12</v>
      </c>
      <c r="C2832" s="39" t="s">
        <v>3957</v>
      </c>
      <c r="D2832" s="33" t="s">
        <v>3963</v>
      </c>
      <c r="E2832" s="49">
        <v>1672.84656</v>
      </c>
      <c r="F2832" s="21"/>
      <c r="G2832" s="25">
        <f t="shared" ref="G2832:G2895" si="88">E2832*F2832</f>
        <v>0</v>
      </c>
      <c r="H2832" s="26"/>
      <c r="I2832" s="26"/>
      <c r="J2832" s="26"/>
      <c r="K2832" s="26">
        <f t="shared" ref="K2832:K2895" si="89">E2832*J2832</f>
        <v>0</v>
      </c>
    </row>
    <row r="2833" spans="1:11" ht="372" hidden="1">
      <c r="A2833" s="20">
        <v>6164</v>
      </c>
      <c r="B2833" s="31" t="s">
        <v>12</v>
      </c>
      <c r="C2833" s="39" t="s">
        <v>3957</v>
      </c>
      <c r="D2833" s="33" t="s">
        <v>3964</v>
      </c>
      <c r="E2833" s="49">
        <v>1802.50488</v>
      </c>
      <c r="F2833" s="21"/>
      <c r="G2833" s="25">
        <f t="shared" si="88"/>
        <v>0</v>
      </c>
      <c r="H2833" s="26"/>
      <c r="I2833" s="26"/>
      <c r="J2833" s="26"/>
      <c r="K2833" s="26">
        <f t="shared" si="89"/>
        <v>0</v>
      </c>
    </row>
    <row r="2834" spans="1:11" ht="240" hidden="1">
      <c r="A2834" s="20">
        <v>6165</v>
      </c>
      <c r="B2834" s="31" t="s">
        <v>12</v>
      </c>
      <c r="C2834" s="39" t="s">
        <v>3957</v>
      </c>
      <c r="D2834" s="33" t="s">
        <v>3965</v>
      </c>
      <c r="E2834" s="49">
        <v>1062.68976</v>
      </c>
      <c r="F2834" s="21"/>
      <c r="G2834" s="25">
        <f t="shared" si="88"/>
        <v>0</v>
      </c>
      <c r="H2834" s="26"/>
      <c r="I2834" s="26"/>
      <c r="J2834" s="26"/>
      <c r="K2834" s="26">
        <f t="shared" si="89"/>
        <v>0</v>
      </c>
    </row>
    <row r="2835" spans="1:11" ht="409.5" hidden="1">
      <c r="A2835" s="20">
        <v>6166</v>
      </c>
      <c r="B2835" s="31" t="s">
        <v>12</v>
      </c>
      <c r="C2835" s="39" t="s">
        <v>3957</v>
      </c>
      <c r="D2835" s="33" t="s">
        <v>3962</v>
      </c>
      <c r="E2835" s="49">
        <v>502.10820000000001</v>
      </c>
      <c r="F2835" s="21"/>
      <c r="G2835" s="25">
        <f t="shared" si="88"/>
        <v>0</v>
      </c>
      <c r="H2835" s="26"/>
      <c r="I2835" s="26"/>
      <c r="J2835" s="26"/>
      <c r="K2835" s="26">
        <f t="shared" si="89"/>
        <v>0</v>
      </c>
    </row>
    <row r="2836" spans="1:11" ht="24" hidden="1">
      <c r="A2836" s="20">
        <v>6167</v>
      </c>
      <c r="B2836" s="31" t="s">
        <v>1399</v>
      </c>
      <c r="C2836" s="39" t="s">
        <v>3966</v>
      </c>
      <c r="D2836" s="33"/>
      <c r="E2836" s="49">
        <v>32.356800000000007</v>
      </c>
      <c r="F2836" s="21"/>
      <c r="G2836" s="25">
        <f t="shared" si="88"/>
        <v>0</v>
      </c>
      <c r="H2836" s="26"/>
      <c r="I2836" s="26"/>
      <c r="J2836" s="26"/>
      <c r="K2836" s="26">
        <f t="shared" si="89"/>
        <v>0</v>
      </c>
    </row>
    <row r="2837" spans="1:11" ht="24" hidden="1">
      <c r="A2837" s="20">
        <v>6168</v>
      </c>
      <c r="B2837" s="31" t="s">
        <v>1399</v>
      </c>
      <c r="C2837" s="39" t="s">
        <v>3967</v>
      </c>
      <c r="D2837" s="33"/>
      <c r="E2837" s="49">
        <v>33.5124</v>
      </c>
      <c r="F2837" s="21"/>
      <c r="G2837" s="25">
        <f t="shared" si="88"/>
        <v>0</v>
      </c>
      <c r="H2837" s="26"/>
      <c r="I2837" s="26"/>
      <c r="J2837" s="26"/>
      <c r="K2837" s="26">
        <f t="shared" si="89"/>
        <v>0</v>
      </c>
    </row>
    <row r="2838" spans="1:11" ht="24" hidden="1">
      <c r="A2838" s="20">
        <v>6169</v>
      </c>
      <c r="B2838" s="36" t="s">
        <v>12</v>
      </c>
      <c r="C2838" s="38" t="s">
        <v>3968</v>
      </c>
      <c r="D2838" s="33"/>
      <c r="E2838" s="49">
        <v>367.48080000000004</v>
      </c>
      <c r="F2838" s="21"/>
      <c r="G2838" s="25">
        <f t="shared" si="88"/>
        <v>0</v>
      </c>
      <c r="H2838" s="26"/>
      <c r="I2838" s="26"/>
      <c r="J2838" s="26"/>
      <c r="K2838" s="26">
        <f t="shared" si="89"/>
        <v>0</v>
      </c>
    </row>
    <row r="2839" spans="1:11" ht="48" hidden="1">
      <c r="A2839" s="20">
        <v>6170</v>
      </c>
      <c r="B2839" s="31" t="s">
        <v>1399</v>
      </c>
      <c r="C2839" s="39" t="s">
        <v>3969</v>
      </c>
      <c r="D2839" s="33"/>
      <c r="E2839" s="54">
        <v>1200</v>
      </c>
      <c r="F2839" s="21"/>
      <c r="G2839" s="25">
        <f t="shared" si="88"/>
        <v>0</v>
      </c>
      <c r="H2839" s="26"/>
      <c r="I2839" s="26"/>
      <c r="J2839" s="26"/>
      <c r="K2839" s="26">
        <f t="shared" si="89"/>
        <v>0</v>
      </c>
    </row>
    <row r="2840" spans="1:11" ht="24" hidden="1">
      <c r="A2840" s="20">
        <v>6171</v>
      </c>
      <c r="B2840" s="31" t="s">
        <v>1399</v>
      </c>
      <c r="C2840" s="39" t="s">
        <v>3970</v>
      </c>
      <c r="D2840" s="33"/>
      <c r="E2840" s="49">
        <v>3235.6800000000003</v>
      </c>
      <c r="F2840" s="21"/>
      <c r="G2840" s="25">
        <f t="shared" si="88"/>
        <v>0</v>
      </c>
      <c r="H2840" s="26"/>
      <c r="I2840" s="26"/>
      <c r="J2840" s="26"/>
      <c r="K2840" s="26">
        <f t="shared" si="89"/>
        <v>0</v>
      </c>
    </row>
    <row r="2841" spans="1:11" ht="72" hidden="1">
      <c r="A2841" s="20">
        <v>6172</v>
      </c>
      <c r="B2841" s="31" t="s">
        <v>1399</v>
      </c>
      <c r="C2841" s="39" t="s">
        <v>3971</v>
      </c>
      <c r="D2841" s="33" t="s">
        <v>3971</v>
      </c>
      <c r="E2841" s="49">
        <v>219.56399999999999</v>
      </c>
      <c r="F2841" s="21"/>
      <c r="G2841" s="25">
        <f t="shared" si="88"/>
        <v>0</v>
      </c>
      <c r="H2841" s="26"/>
      <c r="I2841" s="26"/>
      <c r="J2841" s="26"/>
      <c r="K2841" s="26">
        <f t="shared" si="89"/>
        <v>0</v>
      </c>
    </row>
    <row r="2842" spans="1:11" ht="72" hidden="1">
      <c r="A2842" s="20">
        <v>6173</v>
      </c>
      <c r="B2842" s="31" t="s">
        <v>1399</v>
      </c>
      <c r="C2842" s="39" t="s">
        <v>3972</v>
      </c>
      <c r="D2842" s="33" t="s">
        <v>3972</v>
      </c>
      <c r="E2842" s="49">
        <v>254.232</v>
      </c>
      <c r="F2842" s="21"/>
      <c r="G2842" s="25">
        <f t="shared" si="88"/>
        <v>0</v>
      </c>
      <c r="H2842" s="26"/>
      <c r="I2842" s="26"/>
      <c r="J2842" s="26"/>
      <c r="K2842" s="26">
        <f t="shared" si="89"/>
        <v>0</v>
      </c>
    </row>
    <row r="2843" spans="1:11" ht="72" hidden="1">
      <c r="A2843" s="20">
        <v>6174</v>
      </c>
      <c r="B2843" s="31" t="s">
        <v>1399</v>
      </c>
      <c r="C2843" s="39" t="s">
        <v>3973</v>
      </c>
      <c r="D2843" s="33" t="s">
        <v>3973</v>
      </c>
      <c r="E2843" s="44">
        <v>265</v>
      </c>
      <c r="F2843" s="21"/>
      <c r="G2843" s="25">
        <f t="shared" si="88"/>
        <v>0</v>
      </c>
      <c r="H2843" s="26"/>
      <c r="I2843" s="26"/>
      <c r="J2843" s="26"/>
      <c r="K2843" s="26">
        <f t="shared" si="89"/>
        <v>0</v>
      </c>
    </row>
    <row r="2844" spans="1:11" ht="72" hidden="1">
      <c r="A2844" s="20">
        <v>6175</v>
      </c>
      <c r="B2844" s="31" t="s">
        <v>1399</v>
      </c>
      <c r="C2844" s="39" t="s">
        <v>3974</v>
      </c>
      <c r="D2844" s="33" t="s">
        <v>3974</v>
      </c>
      <c r="E2844" s="49">
        <v>1144.0440000000001</v>
      </c>
      <c r="F2844" s="21"/>
      <c r="G2844" s="25">
        <f t="shared" si="88"/>
        <v>0</v>
      </c>
      <c r="H2844" s="26"/>
      <c r="I2844" s="26"/>
      <c r="J2844" s="26"/>
      <c r="K2844" s="26">
        <f t="shared" si="89"/>
        <v>0</v>
      </c>
    </row>
    <row r="2845" spans="1:11" ht="72" hidden="1">
      <c r="A2845" s="20">
        <v>6176</v>
      </c>
      <c r="B2845" s="31" t="s">
        <v>1399</v>
      </c>
      <c r="C2845" s="39" t="s">
        <v>3975</v>
      </c>
      <c r="D2845" s="33" t="s">
        <v>3975</v>
      </c>
      <c r="E2845" s="44">
        <v>1390</v>
      </c>
      <c r="F2845" s="21"/>
      <c r="G2845" s="25">
        <f t="shared" si="88"/>
        <v>0</v>
      </c>
      <c r="H2845" s="26"/>
      <c r="I2845" s="26"/>
      <c r="J2845" s="26"/>
      <c r="K2845" s="26">
        <f t="shared" si="89"/>
        <v>0</v>
      </c>
    </row>
    <row r="2846" spans="1:11" ht="72" hidden="1">
      <c r="A2846" s="20">
        <v>6177</v>
      </c>
      <c r="B2846" s="31" t="s">
        <v>1399</v>
      </c>
      <c r="C2846" s="39" t="s">
        <v>3976</v>
      </c>
      <c r="D2846" s="33" t="s">
        <v>3976</v>
      </c>
      <c r="E2846" s="49">
        <v>254.232</v>
      </c>
      <c r="F2846" s="21"/>
      <c r="G2846" s="25">
        <f t="shared" si="88"/>
        <v>0</v>
      </c>
      <c r="H2846" s="26"/>
      <c r="I2846" s="26"/>
      <c r="J2846" s="26"/>
      <c r="K2846" s="26">
        <f t="shared" si="89"/>
        <v>0</v>
      </c>
    </row>
    <row r="2847" spans="1:11" ht="72" hidden="1">
      <c r="A2847" s="20">
        <v>6178</v>
      </c>
      <c r="B2847" s="31" t="s">
        <v>1399</v>
      </c>
      <c r="C2847" s="39" t="s">
        <v>3977</v>
      </c>
      <c r="D2847" s="33" t="s">
        <v>3977</v>
      </c>
      <c r="E2847" s="49">
        <v>427.57200000000006</v>
      </c>
      <c r="F2847" s="21"/>
      <c r="G2847" s="25">
        <f t="shared" si="88"/>
        <v>0</v>
      </c>
      <c r="H2847" s="26"/>
      <c r="I2847" s="26"/>
      <c r="J2847" s="26"/>
      <c r="K2847" s="26">
        <f t="shared" si="89"/>
        <v>0</v>
      </c>
    </row>
    <row r="2848" spans="1:11" ht="72" hidden="1">
      <c r="A2848" s="20">
        <v>6179</v>
      </c>
      <c r="B2848" s="31" t="s">
        <v>1399</v>
      </c>
      <c r="C2848" s="39" t="s">
        <v>3978</v>
      </c>
      <c r="D2848" s="33" t="s">
        <v>3978</v>
      </c>
      <c r="E2848" s="44">
        <v>470</v>
      </c>
      <c r="F2848" s="21"/>
      <c r="G2848" s="25">
        <f t="shared" si="88"/>
        <v>0</v>
      </c>
      <c r="H2848" s="26"/>
      <c r="I2848" s="26"/>
      <c r="J2848" s="26"/>
      <c r="K2848" s="26">
        <f t="shared" si="89"/>
        <v>0</v>
      </c>
    </row>
    <row r="2849" spans="1:11" ht="72" hidden="1">
      <c r="A2849" s="20">
        <v>6180</v>
      </c>
      <c r="B2849" s="31" t="s">
        <v>1399</v>
      </c>
      <c r="C2849" s="39" t="s">
        <v>3979</v>
      </c>
      <c r="D2849" s="33" t="s">
        <v>3979</v>
      </c>
      <c r="E2849" s="49">
        <v>496.90800000000002</v>
      </c>
      <c r="F2849" s="21"/>
      <c r="G2849" s="25">
        <f t="shared" si="88"/>
        <v>0</v>
      </c>
      <c r="H2849" s="26"/>
      <c r="I2849" s="26"/>
      <c r="J2849" s="26"/>
      <c r="K2849" s="26">
        <f t="shared" si="89"/>
        <v>0</v>
      </c>
    </row>
    <row r="2850" spans="1:11" ht="72" hidden="1">
      <c r="A2850" s="20">
        <v>6181</v>
      </c>
      <c r="B2850" s="31" t="s">
        <v>1399</v>
      </c>
      <c r="C2850" s="39" t="s">
        <v>3980</v>
      </c>
      <c r="D2850" s="33" t="s">
        <v>3980</v>
      </c>
      <c r="E2850" s="44">
        <v>580</v>
      </c>
      <c r="F2850" s="21"/>
      <c r="G2850" s="25">
        <f t="shared" si="88"/>
        <v>0</v>
      </c>
      <c r="H2850" s="26"/>
      <c r="I2850" s="26"/>
      <c r="J2850" s="26"/>
      <c r="K2850" s="26">
        <f t="shared" si="89"/>
        <v>0</v>
      </c>
    </row>
    <row r="2851" spans="1:11" ht="60" hidden="1">
      <c r="A2851" s="20">
        <v>6182</v>
      </c>
      <c r="B2851" s="31" t="s">
        <v>1399</v>
      </c>
      <c r="C2851" s="39" t="s">
        <v>3981</v>
      </c>
      <c r="D2851" s="33" t="s">
        <v>3981</v>
      </c>
      <c r="E2851" s="44">
        <v>245</v>
      </c>
      <c r="F2851" s="21"/>
      <c r="G2851" s="25">
        <f t="shared" si="88"/>
        <v>0</v>
      </c>
      <c r="H2851" s="26"/>
      <c r="I2851" s="26"/>
      <c r="J2851" s="26"/>
      <c r="K2851" s="26">
        <f t="shared" si="89"/>
        <v>0</v>
      </c>
    </row>
    <row r="2852" spans="1:11" ht="72" hidden="1">
      <c r="A2852" s="20">
        <v>6183</v>
      </c>
      <c r="B2852" s="31" t="s">
        <v>1399</v>
      </c>
      <c r="C2852" s="39" t="s">
        <v>3982</v>
      </c>
      <c r="D2852" s="33" t="s">
        <v>3982</v>
      </c>
      <c r="E2852" s="44">
        <v>800</v>
      </c>
      <c r="F2852" s="21"/>
      <c r="G2852" s="25">
        <f t="shared" si="88"/>
        <v>0</v>
      </c>
      <c r="H2852" s="26"/>
      <c r="I2852" s="26"/>
      <c r="J2852" s="26"/>
      <c r="K2852" s="26">
        <f t="shared" si="89"/>
        <v>0</v>
      </c>
    </row>
    <row r="2853" spans="1:11" ht="36" hidden="1">
      <c r="A2853" s="20">
        <v>6184</v>
      </c>
      <c r="B2853" s="31" t="s">
        <v>1399</v>
      </c>
      <c r="C2853" s="39" t="s">
        <v>3983</v>
      </c>
      <c r="D2853" s="33" t="s">
        <v>3983</v>
      </c>
      <c r="E2853" s="44"/>
      <c r="F2853" s="21"/>
      <c r="G2853" s="25">
        <f t="shared" si="88"/>
        <v>0</v>
      </c>
      <c r="H2853" s="26"/>
      <c r="I2853" s="26"/>
      <c r="J2853" s="26"/>
      <c r="K2853" s="26">
        <f t="shared" si="89"/>
        <v>0</v>
      </c>
    </row>
    <row r="2854" spans="1:11" ht="60" hidden="1">
      <c r="A2854" s="20">
        <v>6185</v>
      </c>
      <c r="B2854" s="31" t="s">
        <v>1399</v>
      </c>
      <c r="C2854" s="39" t="s">
        <v>3984</v>
      </c>
      <c r="D2854" s="33" t="s">
        <v>3984</v>
      </c>
      <c r="E2854" s="44">
        <v>260</v>
      </c>
      <c r="F2854" s="21"/>
      <c r="G2854" s="25">
        <f t="shared" si="88"/>
        <v>0</v>
      </c>
      <c r="H2854" s="26"/>
      <c r="I2854" s="26"/>
      <c r="J2854" s="26"/>
      <c r="K2854" s="26">
        <f t="shared" si="89"/>
        <v>0</v>
      </c>
    </row>
    <row r="2855" spans="1:11" ht="60" hidden="1">
      <c r="A2855" s="20">
        <v>6186</v>
      </c>
      <c r="B2855" s="31" t="s">
        <v>1399</v>
      </c>
      <c r="C2855" s="39" t="s">
        <v>3985</v>
      </c>
      <c r="D2855" s="33" t="s">
        <v>3985</v>
      </c>
      <c r="E2855" s="49">
        <v>427.57200000000006</v>
      </c>
      <c r="F2855" s="21"/>
      <c r="G2855" s="25">
        <f t="shared" si="88"/>
        <v>0</v>
      </c>
      <c r="H2855" s="26"/>
      <c r="I2855" s="26"/>
      <c r="J2855" s="26"/>
      <c r="K2855" s="26">
        <f t="shared" si="89"/>
        <v>0</v>
      </c>
    </row>
    <row r="2856" spans="1:11" ht="60" hidden="1">
      <c r="A2856" s="20">
        <v>6187</v>
      </c>
      <c r="B2856" s="31" t="s">
        <v>1399</v>
      </c>
      <c r="C2856" s="39" t="s">
        <v>3986</v>
      </c>
      <c r="D2856" s="33" t="s">
        <v>3986</v>
      </c>
      <c r="E2856" s="44">
        <v>540</v>
      </c>
      <c r="F2856" s="21"/>
      <c r="G2856" s="25">
        <f t="shared" si="88"/>
        <v>0</v>
      </c>
      <c r="H2856" s="26"/>
      <c r="I2856" s="26"/>
      <c r="J2856" s="26"/>
      <c r="K2856" s="26">
        <f t="shared" si="89"/>
        <v>0</v>
      </c>
    </row>
    <row r="2857" spans="1:11" ht="60" hidden="1">
      <c r="A2857" s="20">
        <v>6188</v>
      </c>
      <c r="B2857" s="31" t="s">
        <v>1399</v>
      </c>
      <c r="C2857" s="39" t="s">
        <v>3987</v>
      </c>
      <c r="D2857" s="33" t="s">
        <v>3987</v>
      </c>
      <c r="E2857" s="44">
        <v>780</v>
      </c>
      <c r="F2857" s="21"/>
      <c r="G2857" s="25">
        <f t="shared" si="88"/>
        <v>0</v>
      </c>
      <c r="H2857" s="26"/>
      <c r="I2857" s="26"/>
      <c r="J2857" s="26"/>
      <c r="K2857" s="26">
        <f t="shared" si="89"/>
        <v>0</v>
      </c>
    </row>
    <row r="2858" spans="1:11" ht="48" hidden="1">
      <c r="A2858" s="20">
        <v>6189</v>
      </c>
      <c r="B2858" s="31" t="s">
        <v>1399</v>
      </c>
      <c r="C2858" s="39" t="s">
        <v>3988</v>
      </c>
      <c r="D2858" s="33" t="s">
        <v>3988</v>
      </c>
      <c r="E2858" s="49">
        <v>693.36</v>
      </c>
      <c r="F2858" s="21"/>
      <c r="G2858" s="25">
        <f t="shared" si="88"/>
        <v>0</v>
      </c>
      <c r="H2858" s="26"/>
      <c r="I2858" s="26"/>
      <c r="J2858" s="26"/>
      <c r="K2858" s="26">
        <f t="shared" si="89"/>
        <v>0</v>
      </c>
    </row>
    <row r="2859" spans="1:11" ht="60" hidden="1">
      <c r="A2859" s="20">
        <v>6190</v>
      </c>
      <c r="B2859" s="31" t="s">
        <v>1399</v>
      </c>
      <c r="C2859" s="39" t="s">
        <v>3989</v>
      </c>
      <c r="D2859" s="33" t="s">
        <v>3989</v>
      </c>
      <c r="E2859" s="44">
        <v>1100</v>
      </c>
      <c r="F2859" s="21"/>
      <c r="G2859" s="25">
        <f t="shared" si="88"/>
        <v>0</v>
      </c>
      <c r="H2859" s="26"/>
      <c r="I2859" s="26"/>
      <c r="J2859" s="26"/>
      <c r="K2859" s="26">
        <f t="shared" si="89"/>
        <v>0</v>
      </c>
    </row>
    <row r="2860" spans="1:11" ht="60" hidden="1">
      <c r="A2860" s="20">
        <v>6191</v>
      </c>
      <c r="B2860" s="31" t="s">
        <v>1399</v>
      </c>
      <c r="C2860" s="39" t="s">
        <v>3990</v>
      </c>
      <c r="D2860" s="33" t="s">
        <v>3990</v>
      </c>
      <c r="E2860" s="44">
        <v>205</v>
      </c>
      <c r="F2860" s="21"/>
      <c r="G2860" s="25">
        <f t="shared" si="88"/>
        <v>0</v>
      </c>
      <c r="H2860" s="26"/>
      <c r="I2860" s="26"/>
      <c r="J2860" s="26"/>
      <c r="K2860" s="26">
        <f t="shared" si="89"/>
        <v>0</v>
      </c>
    </row>
    <row r="2861" spans="1:11" ht="48" hidden="1">
      <c r="A2861" s="20">
        <v>6192</v>
      </c>
      <c r="B2861" s="31" t="s">
        <v>1399</v>
      </c>
      <c r="C2861" s="39" t="s">
        <v>3991</v>
      </c>
      <c r="D2861" s="33" t="s">
        <v>3991</v>
      </c>
      <c r="E2861" s="49">
        <v>1040.04</v>
      </c>
      <c r="F2861" s="21"/>
      <c r="G2861" s="25">
        <f t="shared" si="88"/>
        <v>0</v>
      </c>
      <c r="H2861" s="26"/>
      <c r="I2861" s="26"/>
      <c r="J2861" s="26"/>
      <c r="K2861" s="26">
        <f t="shared" si="89"/>
        <v>0</v>
      </c>
    </row>
    <row r="2862" spans="1:11" ht="60" hidden="1">
      <c r="A2862" s="20">
        <v>6193</v>
      </c>
      <c r="B2862" s="31" t="s">
        <v>1399</v>
      </c>
      <c r="C2862" s="39" t="s">
        <v>3992</v>
      </c>
      <c r="D2862" s="33" t="s">
        <v>3992</v>
      </c>
      <c r="E2862" s="49">
        <v>404.46000000000004</v>
      </c>
      <c r="F2862" s="21"/>
      <c r="G2862" s="25">
        <f t="shared" si="88"/>
        <v>0</v>
      </c>
      <c r="H2862" s="26"/>
      <c r="I2862" s="26"/>
      <c r="J2862" s="26"/>
      <c r="K2862" s="26">
        <f t="shared" si="89"/>
        <v>0</v>
      </c>
    </row>
    <row r="2863" spans="1:11" ht="60" hidden="1">
      <c r="A2863" s="20">
        <v>6194</v>
      </c>
      <c r="B2863" s="31" t="s">
        <v>1399</v>
      </c>
      <c r="C2863" s="39" t="s">
        <v>3993</v>
      </c>
      <c r="D2863" s="33" t="s">
        <v>3993</v>
      </c>
      <c r="E2863" s="49">
        <v>635.58000000000004</v>
      </c>
      <c r="F2863" s="21"/>
      <c r="G2863" s="25">
        <f t="shared" si="88"/>
        <v>0</v>
      </c>
      <c r="H2863" s="26"/>
      <c r="I2863" s="26"/>
      <c r="J2863" s="26"/>
      <c r="K2863" s="26">
        <f t="shared" si="89"/>
        <v>0</v>
      </c>
    </row>
    <row r="2864" spans="1:11" ht="24" hidden="1">
      <c r="A2864" s="20">
        <v>6195</v>
      </c>
      <c r="B2864" s="31" t="s">
        <v>1399</v>
      </c>
      <c r="C2864" s="39" t="s">
        <v>3994</v>
      </c>
      <c r="D2864" s="33" t="s">
        <v>3994</v>
      </c>
      <c r="E2864" s="49">
        <v>1733.4</v>
      </c>
      <c r="F2864" s="21"/>
      <c r="G2864" s="25">
        <f t="shared" si="88"/>
        <v>0</v>
      </c>
      <c r="H2864" s="26"/>
      <c r="I2864" s="26"/>
      <c r="J2864" s="26"/>
      <c r="K2864" s="26">
        <f t="shared" si="89"/>
        <v>0</v>
      </c>
    </row>
    <row r="2865" spans="1:11" ht="48" hidden="1">
      <c r="A2865" s="20">
        <v>6196</v>
      </c>
      <c r="B2865" s="31" t="s">
        <v>207</v>
      </c>
      <c r="C2865" s="39" t="s">
        <v>3995</v>
      </c>
      <c r="D2865" s="33" t="s">
        <v>3995</v>
      </c>
      <c r="E2865" s="44">
        <v>420</v>
      </c>
      <c r="F2865" s="21"/>
      <c r="G2865" s="25">
        <f t="shared" si="88"/>
        <v>0</v>
      </c>
      <c r="H2865" s="26"/>
      <c r="I2865" s="26"/>
      <c r="J2865" s="26"/>
      <c r="K2865" s="26">
        <f t="shared" si="89"/>
        <v>0</v>
      </c>
    </row>
    <row r="2866" spans="1:11" ht="48">
      <c r="A2866" s="20">
        <v>6197</v>
      </c>
      <c r="B2866" s="31" t="s">
        <v>207</v>
      </c>
      <c r="C2866" s="39" t="s">
        <v>3996</v>
      </c>
      <c r="D2866" s="33" t="s">
        <v>3996</v>
      </c>
      <c r="E2866" s="44">
        <v>460</v>
      </c>
      <c r="F2866" s="21">
        <v>15</v>
      </c>
      <c r="G2866" s="25">
        <f t="shared" si="88"/>
        <v>6900</v>
      </c>
      <c r="H2866" s="26"/>
      <c r="I2866" s="26"/>
      <c r="J2866" s="26">
        <v>15</v>
      </c>
      <c r="K2866" s="26">
        <f t="shared" si="89"/>
        <v>6900</v>
      </c>
    </row>
    <row r="2867" spans="1:11" ht="48" hidden="1">
      <c r="A2867" s="20">
        <v>6198</v>
      </c>
      <c r="B2867" s="31" t="s">
        <v>207</v>
      </c>
      <c r="C2867" s="39" t="s">
        <v>3997</v>
      </c>
      <c r="D2867" s="33" t="s">
        <v>3997</v>
      </c>
      <c r="E2867" s="44">
        <v>680</v>
      </c>
      <c r="F2867" s="21"/>
      <c r="G2867" s="25">
        <f t="shared" si="88"/>
        <v>0</v>
      </c>
      <c r="H2867" s="26"/>
      <c r="I2867" s="26"/>
      <c r="J2867" s="26"/>
      <c r="K2867" s="26">
        <f t="shared" si="89"/>
        <v>0</v>
      </c>
    </row>
    <row r="2868" spans="1:11" ht="48">
      <c r="A2868" s="20">
        <v>6199</v>
      </c>
      <c r="B2868" s="31" t="s">
        <v>1399</v>
      </c>
      <c r="C2868" s="39" t="s">
        <v>3998</v>
      </c>
      <c r="D2868" s="33" t="s">
        <v>3998</v>
      </c>
      <c r="E2868" s="44">
        <v>60</v>
      </c>
      <c r="F2868" s="21">
        <v>40</v>
      </c>
      <c r="G2868" s="25">
        <f t="shared" si="88"/>
        <v>2400</v>
      </c>
      <c r="H2868" s="26"/>
      <c r="I2868" s="26"/>
      <c r="J2868" s="26">
        <v>40</v>
      </c>
      <c r="K2868" s="26">
        <f t="shared" si="89"/>
        <v>2400</v>
      </c>
    </row>
    <row r="2869" spans="1:11" ht="48" hidden="1">
      <c r="A2869" s="20">
        <v>6200</v>
      </c>
      <c r="B2869" s="31" t="s">
        <v>207</v>
      </c>
      <c r="C2869" s="39" t="s">
        <v>3999</v>
      </c>
      <c r="D2869" s="33" t="s">
        <v>3999</v>
      </c>
      <c r="E2869" s="44">
        <v>8</v>
      </c>
      <c r="F2869" s="21"/>
      <c r="G2869" s="25">
        <f t="shared" si="88"/>
        <v>0</v>
      </c>
      <c r="H2869" s="26"/>
      <c r="I2869" s="26"/>
      <c r="J2869" s="26"/>
      <c r="K2869" s="26">
        <f t="shared" si="89"/>
        <v>0</v>
      </c>
    </row>
    <row r="2870" spans="1:11" ht="48" hidden="1">
      <c r="A2870" s="20">
        <v>6201</v>
      </c>
      <c r="B2870" s="31" t="s">
        <v>207</v>
      </c>
      <c r="C2870" s="39" t="s">
        <v>4000</v>
      </c>
      <c r="D2870" s="33" t="s">
        <v>4000</v>
      </c>
      <c r="E2870" s="44">
        <v>11</v>
      </c>
      <c r="F2870" s="21"/>
      <c r="G2870" s="25">
        <f t="shared" si="88"/>
        <v>0</v>
      </c>
      <c r="H2870" s="26"/>
      <c r="I2870" s="26"/>
      <c r="J2870" s="26"/>
      <c r="K2870" s="26">
        <f t="shared" si="89"/>
        <v>0</v>
      </c>
    </row>
    <row r="2871" spans="1:11" ht="49.5" customHeight="1">
      <c r="A2871" s="20">
        <v>6202</v>
      </c>
      <c r="B2871" s="31" t="s">
        <v>207</v>
      </c>
      <c r="C2871" s="39" t="s">
        <v>4001</v>
      </c>
      <c r="D2871" s="33" t="s">
        <v>4001</v>
      </c>
      <c r="E2871" s="44">
        <v>12</v>
      </c>
      <c r="F2871" s="21">
        <v>500</v>
      </c>
      <c r="G2871" s="25">
        <f t="shared" si="88"/>
        <v>6000</v>
      </c>
      <c r="H2871" s="26"/>
      <c r="I2871" s="26"/>
      <c r="J2871" s="26">
        <v>500</v>
      </c>
      <c r="K2871" s="26">
        <f t="shared" si="89"/>
        <v>6000</v>
      </c>
    </row>
    <row r="2872" spans="1:11" ht="36" hidden="1">
      <c r="A2872" s="20">
        <v>6203</v>
      </c>
      <c r="B2872" s="31" t="s">
        <v>1399</v>
      </c>
      <c r="C2872" s="39" t="s">
        <v>4002</v>
      </c>
      <c r="D2872" s="33" t="s">
        <v>4002</v>
      </c>
      <c r="E2872" s="44">
        <v>40</v>
      </c>
      <c r="F2872" s="21"/>
      <c r="G2872" s="25">
        <f t="shared" si="88"/>
        <v>0</v>
      </c>
      <c r="H2872" s="26"/>
      <c r="I2872" s="26"/>
      <c r="J2872" s="26"/>
      <c r="K2872" s="26">
        <f t="shared" si="89"/>
        <v>0</v>
      </c>
    </row>
    <row r="2873" spans="1:11" ht="46.5" customHeight="1">
      <c r="A2873" s="20">
        <v>6204</v>
      </c>
      <c r="B2873" s="31" t="s">
        <v>1399</v>
      </c>
      <c r="C2873" s="39" t="s">
        <v>4003</v>
      </c>
      <c r="D2873" s="33" t="s">
        <v>4003</v>
      </c>
      <c r="E2873" s="44">
        <v>13.5</v>
      </c>
      <c r="F2873" s="21">
        <v>100</v>
      </c>
      <c r="G2873" s="25">
        <f t="shared" si="88"/>
        <v>1350</v>
      </c>
      <c r="H2873" s="26"/>
      <c r="I2873" s="26"/>
      <c r="J2873" s="26">
        <v>100</v>
      </c>
      <c r="K2873" s="26">
        <f t="shared" si="89"/>
        <v>1350</v>
      </c>
    </row>
    <row r="2874" spans="1:11" ht="36" hidden="1">
      <c r="A2874" s="20">
        <v>6205</v>
      </c>
      <c r="B2874" s="36" t="s">
        <v>12</v>
      </c>
      <c r="C2874" s="38" t="s">
        <v>4004</v>
      </c>
      <c r="D2874" s="33" t="s">
        <v>4004</v>
      </c>
      <c r="E2874" s="49">
        <v>785.80799999999999</v>
      </c>
      <c r="F2874" s="21"/>
      <c r="G2874" s="25">
        <f t="shared" si="88"/>
        <v>0</v>
      </c>
      <c r="H2874" s="26"/>
      <c r="I2874" s="26"/>
      <c r="J2874" s="26"/>
      <c r="K2874" s="26">
        <f t="shared" si="89"/>
        <v>0</v>
      </c>
    </row>
    <row r="2875" spans="1:11" ht="24" hidden="1">
      <c r="A2875" s="20">
        <v>6206</v>
      </c>
      <c r="B2875" s="36" t="s">
        <v>12</v>
      </c>
      <c r="C2875" s="38" t="s">
        <v>4005</v>
      </c>
      <c r="D2875" s="33" t="s">
        <v>4005</v>
      </c>
      <c r="E2875" s="49">
        <v>7962.0839999999998</v>
      </c>
      <c r="F2875" s="21"/>
      <c r="G2875" s="25">
        <f t="shared" si="88"/>
        <v>0</v>
      </c>
      <c r="H2875" s="26"/>
      <c r="I2875" s="26"/>
      <c r="J2875" s="26"/>
      <c r="K2875" s="26">
        <f t="shared" si="89"/>
        <v>0</v>
      </c>
    </row>
    <row r="2876" spans="1:11" ht="72" hidden="1">
      <c r="A2876" s="20">
        <v>6207</v>
      </c>
      <c r="B2876" s="31" t="s">
        <v>1399</v>
      </c>
      <c r="C2876" s="39" t="s">
        <v>4006</v>
      </c>
      <c r="D2876" s="33" t="s">
        <v>4006</v>
      </c>
      <c r="E2876" s="49">
        <v>1560.0600000000002</v>
      </c>
      <c r="F2876" s="21"/>
      <c r="G2876" s="25">
        <f t="shared" si="88"/>
        <v>0</v>
      </c>
      <c r="H2876" s="26"/>
      <c r="I2876" s="26"/>
      <c r="J2876" s="26"/>
      <c r="K2876" s="26">
        <f t="shared" si="89"/>
        <v>0</v>
      </c>
    </row>
    <row r="2877" spans="1:11" ht="48" hidden="1">
      <c r="A2877" s="20">
        <v>6208</v>
      </c>
      <c r="B2877" s="31" t="s">
        <v>1399</v>
      </c>
      <c r="C2877" s="39" t="s">
        <v>4007</v>
      </c>
      <c r="D2877" s="33" t="s">
        <v>4007</v>
      </c>
      <c r="E2877" s="49">
        <v>1848.96</v>
      </c>
      <c r="F2877" s="21"/>
      <c r="G2877" s="25">
        <f t="shared" si="88"/>
        <v>0</v>
      </c>
      <c r="H2877" s="26"/>
      <c r="I2877" s="26"/>
      <c r="J2877" s="26"/>
      <c r="K2877" s="26">
        <f t="shared" si="89"/>
        <v>0</v>
      </c>
    </row>
    <row r="2878" spans="1:11" ht="108" hidden="1">
      <c r="A2878" s="20">
        <v>6209</v>
      </c>
      <c r="B2878" s="31" t="s">
        <v>24</v>
      </c>
      <c r="C2878" s="38" t="s">
        <v>4008</v>
      </c>
      <c r="D2878" s="33" t="s">
        <v>4008</v>
      </c>
      <c r="E2878" s="49">
        <v>16437.254400000002</v>
      </c>
      <c r="F2878" s="21"/>
      <c r="G2878" s="25">
        <f t="shared" si="88"/>
        <v>0</v>
      </c>
      <c r="H2878" s="26"/>
      <c r="I2878" s="26"/>
      <c r="J2878" s="26"/>
      <c r="K2878" s="26">
        <f t="shared" si="89"/>
        <v>0</v>
      </c>
    </row>
    <row r="2879" spans="1:11" ht="48" hidden="1">
      <c r="A2879" s="20">
        <v>6210</v>
      </c>
      <c r="B2879" s="31" t="s">
        <v>1399</v>
      </c>
      <c r="C2879" s="39" t="s">
        <v>4009</v>
      </c>
      <c r="D2879" s="33" t="s">
        <v>4009</v>
      </c>
      <c r="E2879" s="49">
        <v>2080.08</v>
      </c>
      <c r="F2879" s="21"/>
      <c r="G2879" s="25">
        <f t="shared" si="88"/>
        <v>0</v>
      </c>
      <c r="H2879" s="26"/>
      <c r="I2879" s="26"/>
      <c r="J2879" s="26"/>
      <c r="K2879" s="26">
        <f t="shared" si="89"/>
        <v>0</v>
      </c>
    </row>
    <row r="2880" spans="1:11" ht="48" hidden="1">
      <c r="A2880" s="20">
        <v>6211</v>
      </c>
      <c r="B2880" s="31" t="s">
        <v>1399</v>
      </c>
      <c r="C2880" s="39" t="s">
        <v>4010</v>
      </c>
      <c r="D2880" s="33" t="s">
        <v>4010</v>
      </c>
      <c r="E2880" s="49">
        <v>2831.2200000000003</v>
      </c>
      <c r="F2880" s="21"/>
      <c r="G2880" s="25">
        <f t="shared" si="88"/>
        <v>0</v>
      </c>
      <c r="H2880" s="26"/>
      <c r="I2880" s="26"/>
      <c r="J2880" s="26"/>
      <c r="K2880" s="26">
        <f t="shared" si="89"/>
        <v>0</v>
      </c>
    </row>
    <row r="2881" spans="1:11" ht="72" hidden="1">
      <c r="A2881" s="20">
        <v>6212</v>
      </c>
      <c r="B2881" s="31" t="s">
        <v>1399</v>
      </c>
      <c r="C2881" s="39" t="s">
        <v>4011</v>
      </c>
      <c r="D2881" s="33" t="s">
        <v>4011</v>
      </c>
      <c r="E2881" s="49">
        <v>982.2600000000001</v>
      </c>
      <c r="F2881" s="21"/>
      <c r="G2881" s="25">
        <f t="shared" si="88"/>
        <v>0</v>
      </c>
      <c r="H2881" s="26"/>
      <c r="I2881" s="26"/>
      <c r="J2881" s="26"/>
      <c r="K2881" s="26">
        <f t="shared" si="89"/>
        <v>0</v>
      </c>
    </row>
    <row r="2882" spans="1:11" ht="72" hidden="1">
      <c r="A2882" s="20">
        <v>6213</v>
      </c>
      <c r="B2882" s="31" t="s">
        <v>1399</v>
      </c>
      <c r="C2882" s="39" t="s">
        <v>4012</v>
      </c>
      <c r="D2882" s="33" t="s">
        <v>4012</v>
      </c>
      <c r="E2882" s="49">
        <v>1040.04</v>
      </c>
      <c r="F2882" s="21"/>
      <c r="G2882" s="25">
        <f t="shared" si="88"/>
        <v>0</v>
      </c>
      <c r="H2882" s="26"/>
      <c r="I2882" s="26"/>
      <c r="J2882" s="26"/>
      <c r="K2882" s="26">
        <f t="shared" si="89"/>
        <v>0</v>
      </c>
    </row>
    <row r="2883" spans="1:11" ht="72" hidden="1">
      <c r="A2883" s="20">
        <v>6214</v>
      </c>
      <c r="B2883" s="31" t="s">
        <v>1399</v>
      </c>
      <c r="C2883" s="39" t="s">
        <v>4013</v>
      </c>
      <c r="D2883" s="33" t="s">
        <v>4013</v>
      </c>
      <c r="E2883" s="49">
        <v>1028.4840000000002</v>
      </c>
      <c r="F2883" s="21"/>
      <c r="G2883" s="25">
        <f t="shared" si="88"/>
        <v>0</v>
      </c>
      <c r="H2883" s="26"/>
      <c r="I2883" s="26"/>
      <c r="J2883" s="26"/>
      <c r="K2883" s="26">
        <f t="shared" si="89"/>
        <v>0</v>
      </c>
    </row>
    <row r="2884" spans="1:11" ht="48" hidden="1">
      <c r="A2884" s="20">
        <v>6215</v>
      </c>
      <c r="B2884" s="31" t="s">
        <v>1399</v>
      </c>
      <c r="C2884" s="39" t="s">
        <v>4014</v>
      </c>
      <c r="D2884" s="33" t="s">
        <v>4014</v>
      </c>
      <c r="E2884" s="49">
        <v>7973.64</v>
      </c>
      <c r="F2884" s="21"/>
      <c r="G2884" s="25">
        <f t="shared" si="88"/>
        <v>0</v>
      </c>
      <c r="H2884" s="26"/>
      <c r="I2884" s="26"/>
      <c r="J2884" s="26"/>
      <c r="K2884" s="26">
        <f t="shared" si="89"/>
        <v>0</v>
      </c>
    </row>
    <row r="2885" spans="1:11" ht="96" hidden="1">
      <c r="A2885" s="20">
        <v>6216</v>
      </c>
      <c r="B2885" s="31" t="s">
        <v>4015</v>
      </c>
      <c r="C2885" s="39" t="s">
        <v>4016</v>
      </c>
      <c r="D2885" s="33" t="s">
        <v>4016</v>
      </c>
      <c r="E2885" s="49">
        <v>6355.8</v>
      </c>
      <c r="F2885" s="21"/>
      <c r="G2885" s="25">
        <f t="shared" si="88"/>
        <v>0</v>
      </c>
      <c r="H2885" s="26"/>
      <c r="I2885" s="26"/>
      <c r="J2885" s="26"/>
      <c r="K2885" s="26">
        <f t="shared" si="89"/>
        <v>0</v>
      </c>
    </row>
    <row r="2886" spans="1:11" ht="36" hidden="1">
      <c r="A2886" s="20">
        <v>6217</v>
      </c>
      <c r="B2886" s="31" t="s">
        <v>1399</v>
      </c>
      <c r="C2886" s="39" t="s">
        <v>4017</v>
      </c>
      <c r="D2886" s="33" t="s">
        <v>4017</v>
      </c>
      <c r="E2886" s="49">
        <v>3235.6800000000003</v>
      </c>
      <c r="F2886" s="21"/>
      <c r="G2886" s="25">
        <f t="shared" si="88"/>
        <v>0</v>
      </c>
      <c r="H2886" s="26"/>
      <c r="I2886" s="26"/>
      <c r="J2886" s="26"/>
      <c r="K2886" s="26">
        <f t="shared" si="89"/>
        <v>0</v>
      </c>
    </row>
    <row r="2887" spans="1:11" ht="48" hidden="1">
      <c r="A2887" s="20">
        <v>6218</v>
      </c>
      <c r="B2887" s="31" t="s">
        <v>13</v>
      </c>
      <c r="C2887" s="39" t="s">
        <v>4018</v>
      </c>
      <c r="D2887" s="33" t="s">
        <v>4018</v>
      </c>
      <c r="E2887" s="44">
        <v>1800</v>
      </c>
      <c r="F2887" s="21">
        <v>0</v>
      </c>
      <c r="G2887" s="25">
        <f t="shared" si="88"/>
        <v>0</v>
      </c>
      <c r="H2887" s="26"/>
      <c r="I2887" s="26"/>
      <c r="J2887" s="26">
        <v>0</v>
      </c>
      <c r="K2887" s="26">
        <f t="shared" si="89"/>
        <v>0</v>
      </c>
    </row>
    <row r="2888" spans="1:11" ht="24">
      <c r="A2888" s="20">
        <v>6219</v>
      </c>
      <c r="B2888" s="31" t="s">
        <v>13</v>
      </c>
      <c r="C2888" s="39" t="s">
        <v>4019</v>
      </c>
      <c r="D2888" s="39" t="s">
        <v>4019</v>
      </c>
      <c r="E2888" s="44">
        <v>3010</v>
      </c>
      <c r="F2888" s="21">
        <v>3</v>
      </c>
      <c r="G2888" s="25">
        <f t="shared" si="88"/>
        <v>9030</v>
      </c>
      <c r="H2888" s="26">
        <v>3</v>
      </c>
      <c r="I2888" s="26">
        <f>3*3010</f>
        <v>9030</v>
      </c>
      <c r="J2888" s="26">
        <v>0</v>
      </c>
      <c r="K2888" s="26">
        <f t="shared" si="89"/>
        <v>0</v>
      </c>
    </row>
    <row r="2889" spans="1:11" ht="36" hidden="1">
      <c r="A2889" s="20">
        <v>6220</v>
      </c>
      <c r="B2889" s="36" t="s">
        <v>1399</v>
      </c>
      <c r="C2889" s="38" t="s">
        <v>4020</v>
      </c>
      <c r="D2889" s="33" t="s">
        <v>4020</v>
      </c>
      <c r="E2889" s="44">
        <v>295</v>
      </c>
      <c r="F2889" s="21"/>
      <c r="G2889" s="25">
        <f t="shared" si="88"/>
        <v>0</v>
      </c>
      <c r="H2889" s="26"/>
      <c r="I2889" s="26"/>
      <c r="J2889" s="26"/>
      <c r="K2889" s="26">
        <f t="shared" si="89"/>
        <v>0</v>
      </c>
    </row>
    <row r="2890" spans="1:11" ht="84" hidden="1">
      <c r="A2890" s="20">
        <v>6221</v>
      </c>
      <c r="B2890" s="31" t="s">
        <v>24</v>
      </c>
      <c r="C2890" s="39" t="s">
        <v>4021</v>
      </c>
      <c r="D2890" s="33" t="s">
        <v>4021</v>
      </c>
      <c r="E2890" s="44">
        <v>400</v>
      </c>
      <c r="F2890" s="21"/>
      <c r="G2890" s="25">
        <f t="shared" si="88"/>
        <v>0</v>
      </c>
      <c r="H2890" s="26"/>
      <c r="I2890" s="26"/>
      <c r="J2890" s="26"/>
      <c r="K2890" s="26">
        <f t="shared" si="89"/>
        <v>0</v>
      </c>
    </row>
    <row r="2891" spans="1:11" ht="84" hidden="1">
      <c r="A2891" s="20">
        <v>6222</v>
      </c>
      <c r="B2891" s="31" t="s">
        <v>24</v>
      </c>
      <c r="C2891" s="39" t="s">
        <v>4022</v>
      </c>
      <c r="D2891" s="33" t="s">
        <v>4022</v>
      </c>
      <c r="E2891" s="44">
        <v>450</v>
      </c>
      <c r="F2891" s="21"/>
      <c r="G2891" s="25">
        <f t="shared" si="88"/>
        <v>0</v>
      </c>
      <c r="H2891" s="26"/>
      <c r="I2891" s="26"/>
      <c r="J2891" s="26"/>
      <c r="K2891" s="26">
        <f t="shared" si="89"/>
        <v>0</v>
      </c>
    </row>
    <row r="2892" spans="1:11" ht="84" hidden="1">
      <c r="A2892" s="20">
        <v>6223</v>
      </c>
      <c r="B2892" s="31" t="s">
        <v>24</v>
      </c>
      <c r="C2892" s="39" t="s">
        <v>4023</v>
      </c>
      <c r="D2892" s="33" t="s">
        <v>4023</v>
      </c>
      <c r="E2892" s="44">
        <v>810</v>
      </c>
      <c r="F2892" s="21"/>
      <c r="G2892" s="25">
        <f t="shared" si="88"/>
        <v>0</v>
      </c>
      <c r="H2892" s="26"/>
      <c r="I2892" s="26"/>
      <c r="J2892" s="26"/>
      <c r="K2892" s="26">
        <f t="shared" si="89"/>
        <v>0</v>
      </c>
    </row>
    <row r="2893" spans="1:11" ht="64.5" customHeight="1">
      <c r="A2893" s="20">
        <v>6224</v>
      </c>
      <c r="B2893" s="31" t="s">
        <v>24</v>
      </c>
      <c r="C2893" s="39" t="s">
        <v>4024</v>
      </c>
      <c r="D2893" s="33" t="s">
        <v>4024</v>
      </c>
      <c r="E2893" s="44">
        <v>365</v>
      </c>
      <c r="F2893" s="21">
        <v>5</v>
      </c>
      <c r="G2893" s="25">
        <f t="shared" si="88"/>
        <v>1825</v>
      </c>
      <c r="H2893" s="26"/>
      <c r="I2893" s="26"/>
      <c r="J2893" s="26">
        <v>5</v>
      </c>
      <c r="K2893" s="26">
        <f t="shared" si="89"/>
        <v>1825</v>
      </c>
    </row>
    <row r="2894" spans="1:11" ht="60" hidden="1">
      <c r="A2894" s="20">
        <v>6225</v>
      </c>
      <c r="B2894" s="31" t="s">
        <v>1399</v>
      </c>
      <c r="C2894" s="39" t="s">
        <v>4025</v>
      </c>
      <c r="D2894" s="33" t="s">
        <v>4025</v>
      </c>
      <c r="E2894" s="44">
        <v>285</v>
      </c>
      <c r="F2894" s="21"/>
      <c r="G2894" s="25">
        <f t="shared" si="88"/>
        <v>0</v>
      </c>
      <c r="H2894" s="26"/>
      <c r="I2894" s="26"/>
      <c r="J2894" s="26"/>
      <c r="K2894" s="26">
        <f t="shared" si="89"/>
        <v>0</v>
      </c>
    </row>
    <row r="2895" spans="1:11" ht="60" hidden="1">
      <c r="A2895" s="20">
        <v>6226</v>
      </c>
      <c r="B2895" s="31" t="s">
        <v>1399</v>
      </c>
      <c r="C2895" s="39" t="s">
        <v>4026</v>
      </c>
      <c r="D2895" s="33" t="s">
        <v>4026</v>
      </c>
      <c r="E2895" s="44">
        <v>360</v>
      </c>
      <c r="F2895" s="21"/>
      <c r="G2895" s="25">
        <f t="shared" si="88"/>
        <v>0</v>
      </c>
      <c r="H2895" s="26"/>
      <c r="I2895" s="26"/>
      <c r="J2895" s="26"/>
      <c r="K2895" s="26">
        <f t="shared" si="89"/>
        <v>0</v>
      </c>
    </row>
    <row r="2896" spans="1:11" ht="60" hidden="1">
      <c r="A2896" s="20">
        <v>6227</v>
      </c>
      <c r="B2896" s="31" t="s">
        <v>1399</v>
      </c>
      <c r="C2896" s="39" t="s">
        <v>4027</v>
      </c>
      <c r="D2896" s="33" t="s">
        <v>4027</v>
      </c>
      <c r="E2896" s="44">
        <v>525</v>
      </c>
      <c r="F2896" s="21"/>
      <c r="G2896" s="25">
        <f t="shared" ref="G2896:G2959" si="90">E2896*F2896</f>
        <v>0</v>
      </c>
      <c r="H2896" s="26"/>
      <c r="I2896" s="26"/>
      <c r="J2896" s="26"/>
      <c r="K2896" s="26">
        <f t="shared" ref="K2896:K2959" si="91">E2896*J2896</f>
        <v>0</v>
      </c>
    </row>
    <row r="2897" spans="1:11" ht="60" hidden="1">
      <c r="A2897" s="20">
        <v>6228</v>
      </c>
      <c r="B2897" s="31" t="s">
        <v>1399</v>
      </c>
      <c r="C2897" s="39" t="s">
        <v>4028</v>
      </c>
      <c r="D2897" s="33" t="s">
        <v>4028</v>
      </c>
      <c r="E2897" s="44">
        <v>730</v>
      </c>
      <c r="F2897" s="21"/>
      <c r="G2897" s="25">
        <f t="shared" si="90"/>
        <v>0</v>
      </c>
      <c r="H2897" s="26"/>
      <c r="I2897" s="26"/>
      <c r="J2897" s="26"/>
      <c r="K2897" s="26">
        <f t="shared" si="91"/>
        <v>0</v>
      </c>
    </row>
    <row r="2898" spans="1:11" ht="60" hidden="1">
      <c r="A2898" s="20">
        <v>6229</v>
      </c>
      <c r="B2898" s="31" t="s">
        <v>1399</v>
      </c>
      <c r="C2898" s="39" t="s">
        <v>4029</v>
      </c>
      <c r="D2898" s="33" t="s">
        <v>4029</v>
      </c>
      <c r="E2898" s="44">
        <v>1450</v>
      </c>
      <c r="F2898" s="21"/>
      <c r="G2898" s="25">
        <f t="shared" si="90"/>
        <v>0</v>
      </c>
      <c r="H2898" s="26"/>
      <c r="I2898" s="26"/>
      <c r="J2898" s="26"/>
      <c r="K2898" s="26">
        <f t="shared" si="91"/>
        <v>0</v>
      </c>
    </row>
    <row r="2899" spans="1:11" ht="60" hidden="1">
      <c r="A2899" s="20">
        <v>6230</v>
      </c>
      <c r="B2899" s="31" t="s">
        <v>1399</v>
      </c>
      <c r="C2899" s="39" t="s">
        <v>4030</v>
      </c>
      <c r="D2899" s="33" t="s">
        <v>4030</v>
      </c>
      <c r="E2899" s="44">
        <v>3800</v>
      </c>
      <c r="F2899" s="21"/>
      <c r="G2899" s="25">
        <f t="shared" si="90"/>
        <v>0</v>
      </c>
      <c r="H2899" s="26"/>
      <c r="I2899" s="26"/>
      <c r="J2899" s="26"/>
      <c r="K2899" s="26">
        <f t="shared" si="91"/>
        <v>0</v>
      </c>
    </row>
    <row r="2900" spans="1:11" ht="60" hidden="1">
      <c r="A2900" s="20">
        <v>6231</v>
      </c>
      <c r="B2900" s="31" t="s">
        <v>1399</v>
      </c>
      <c r="C2900" s="39" t="s">
        <v>4031</v>
      </c>
      <c r="D2900" s="33" t="s">
        <v>4031</v>
      </c>
      <c r="E2900" s="30"/>
      <c r="F2900" s="21"/>
      <c r="G2900" s="25">
        <f t="shared" si="90"/>
        <v>0</v>
      </c>
      <c r="H2900" s="26"/>
      <c r="I2900" s="26"/>
      <c r="J2900" s="26"/>
      <c r="K2900" s="26">
        <f t="shared" si="91"/>
        <v>0</v>
      </c>
    </row>
    <row r="2901" spans="1:11" ht="24" hidden="1">
      <c r="A2901" s="20">
        <v>6232</v>
      </c>
      <c r="B2901" s="31" t="s">
        <v>1399</v>
      </c>
      <c r="C2901" s="39" t="s">
        <v>4032</v>
      </c>
      <c r="D2901" s="33" t="s">
        <v>4032</v>
      </c>
      <c r="E2901" s="30">
        <v>800</v>
      </c>
      <c r="F2901" s="21"/>
      <c r="G2901" s="25">
        <f t="shared" si="90"/>
        <v>0</v>
      </c>
      <c r="H2901" s="26"/>
      <c r="I2901" s="26"/>
      <c r="J2901" s="26"/>
      <c r="K2901" s="26">
        <f t="shared" si="91"/>
        <v>0</v>
      </c>
    </row>
    <row r="2902" spans="1:11" ht="24" hidden="1">
      <c r="A2902" s="20">
        <v>6233</v>
      </c>
      <c r="B2902" s="31" t="s">
        <v>1399</v>
      </c>
      <c r="C2902" s="39" t="s">
        <v>4033</v>
      </c>
      <c r="D2902" s="33" t="s">
        <v>4033</v>
      </c>
      <c r="E2902" s="30">
        <v>800</v>
      </c>
      <c r="F2902" s="21"/>
      <c r="G2902" s="25">
        <f t="shared" si="90"/>
        <v>0</v>
      </c>
      <c r="H2902" s="26"/>
      <c r="I2902" s="26"/>
      <c r="J2902" s="26"/>
      <c r="K2902" s="26">
        <f t="shared" si="91"/>
        <v>0</v>
      </c>
    </row>
    <row r="2903" spans="1:11" ht="24" hidden="1">
      <c r="A2903" s="20">
        <v>6234</v>
      </c>
      <c r="B2903" s="31" t="s">
        <v>1399</v>
      </c>
      <c r="C2903" s="39" t="s">
        <v>4034</v>
      </c>
      <c r="D2903" s="33" t="s">
        <v>4034</v>
      </c>
      <c r="E2903" s="30">
        <v>800</v>
      </c>
      <c r="F2903" s="21"/>
      <c r="G2903" s="25">
        <f t="shared" si="90"/>
        <v>0</v>
      </c>
      <c r="H2903" s="26"/>
      <c r="I2903" s="26"/>
      <c r="J2903" s="26"/>
      <c r="K2903" s="26">
        <f t="shared" si="91"/>
        <v>0</v>
      </c>
    </row>
    <row r="2904" spans="1:11" ht="24" hidden="1">
      <c r="A2904" s="20">
        <v>6235</v>
      </c>
      <c r="B2904" s="31" t="s">
        <v>1399</v>
      </c>
      <c r="C2904" s="39" t="s">
        <v>4035</v>
      </c>
      <c r="D2904" s="33" t="s">
        <v>4035</v>
      </c>
      <c r="E2904" s="30">
        <v>950</v>
      </c>
      <c r="F2904" s="21"/>
      <c r="G2904" s="25">
        <f t="shared" si="90"/>
        <v>0</v>
      </c>
      <c r="H2904" s="26"/>
      <c r="I2904" s="26"/>
      <c r="J2904" s="26"/>
      <c r="K2904" s="26">
        <f t="shared" si="91"/>
        <v>0</v>
      </c>
    </row>
    <row r="2905" spans="1:11" ht="24" hidden="1">
      <c r="A2905" s="20">
        <v>6236</v>
      </c>
      <c r="B2905" s="31" t="s">
        <v>1399</v>
      </c>
      <c r="C2905" s="39" t="s">
        <v>4036</v>
      </c>
      <c r="D2905" s="33" t="s">
        <v>4036</v>
      </c>
      <c r="E2905" s="30">
        <v>1100</v>
      </c>
      <c r="F2905" s="21"/>
      <c r="G2905" s="25">
        <f t="shared" si="90"/>
        <v>0</v>
      </c>
      <c r="H2905" s="26"/>
      <c r="I2905" s="26"/>
      <c r="J2905" s="26"/>
      <c r="K2905" s="26">
        <f t="shared" si="91"/>
        <v>0</v>
      </c>
    </row>
    <row r="2906" spans="1:11" ht="24" hidden="1">
      <c r="A2906" s="20">
        <v>6237</v>
      </c>
      <c r="B2906" s="31" t="s">
        <v>1399</v>
      </c>
      <c r="C2906" s="39" t="s">
        <v>4037</v>
      </c>
      <c r="D2906" s="33" t="s">
        <v>4037</v>
      </c>
      <c r="E2906" s="49">
        <v>22880.880000000001</v>
      </c>
      <c r="F2906" s="21"/>
      <c r="G2906" s="25">
        <f t="shared" si="90"/>
        <v>0</v>
      </c>
      <c r="H2906" s="26"/>
      <c r="I2906" s="26"/>
      <c r="J2906" s="26"/>
      <c r="K2906" s="26">
        <f t="shared" si="91"/>
        <v>0</v>
      </c>
    </row>
    <row r="2907" spans="1:11" ht="36" hidden="1">
      <c r="A2907" s="20">
        <v>6238</v>
      </c>
      <c r="B2907" s="31" t="s">
        <v>1399</v>
      </c>
      <c r="C2907" s="39" t="s">
        <v>4038</v>
      </c>
      <c r="D2907" s="33" t="s">
        <v>4038</v>
      </c>
      <c r="E2907" s="49">
        <v>751.1400000000001</v>
      </c>
      <c r="F2907" s="21"/>
      <c r="G2907" s="25">
        <f t="shared" si="90"/>
        <v>0</v>
      </c>
      <c r="H2907" s="26"/>
      <c r="I2907" s="26"/>
      <c r="J2907" s="26"/>
      <c r="K2907" s="26">
        <f t="shared" si="91"/>
        <v>0</v>
      </c>
    </row>
    <row r="2908" spans="1:11" ht="36" hidden="1">
      <c r="A2908" s="20">
        <v>6239</v>
      </c>
      <c r="B2908" s="31" t="s">
        <v>1399</v>
      </c>
      <c r="C2908" s="39" t="s">
        <v>4039</v>
      </c>
      <c r="D2908" s="33" t="s">
        <v>4039</v>
      </c>
      <c r="E2908" s="49">
        <v>1016.928</v>
      </c>
      <c r="F2908" s="21"/>
      <c r="G2908" s="25">
        <f t="shared" si="90"/>
        <v>0</v>
      </c>
      <c r="H2908" s="26"/>
      <c r="I2908" s="26"/>
      <c r="J2908" s="26"/>
      <c r="K2908" s="26">
        <f t="shared" si="91"/>
        <v>0</v>
      </c>
    </row>
    <row r="2909" spans="1:11" ht="48" hidden="1">
      <c r="A2909" s="20">
        <v>6240</v>
      </c>
      <c r="B2909" s="31" t="s">
        <v>1399</v>
      </c>
      <c r="C2909" s="39" t="s">
        <v>4040</v>
      </c>
      <c r="D2909" s="33" t="s">
        <v>4040</v>
      </c>
      <c r="E2909" s="49">
        <v>785.80799999999999</v>
      </c>
      <c r="F2909" s="21"/>
      <c r="G2909" s="25">
        <f t="shared" si="90"/>
        <v>0</v>
      </c>
      <c r="H2909" s="26"/>
      <c r="I2909" s="26"/>
      <c r="J2909" s="26"/>
      <c r="K2909" s="26">
        <f t="shared" si="91"/>
        <v>0</v>
      </c>
    </row>
    <row r="2910" spans="1:11" ht="48" hidden="1">
      <c r="A2910" s="20">
        <v>6241</v>
      </c>
      <c r="B2910" s="31" t="s">
        <v>1399</v>
      </c>
      <c r="C2910" s="39" t="s">
        <v>4041</v>
      </c>
      <c r="D2910" s="33" t="s">
        <v>4041</v>
      </c>
      <c r="E2910" s="30">
        <v>180</v>
      </c>
      <c r="F2910" s="21"/>
      <c r="G2910" s="25">
        <f t="shared" si="90"/>
        <v>0</v>
      </c>
      <c r="H2910" s="26"/>
      <c r="I2910" s="26"/>
      <c r="J2910" s="26"/>
      <c r="K2910" s="26">
        <f t="shared" si="91"/>
        <v>0</v>
      </c>
    </row>
    <row r="2911" spans="1:11" ht="35.25" customHeight="1">
      <c r="A2911" s="20">
        <v>6242</v>
      </c>
      <c r="B2911" s="31" t="s">
        <v>1399</v>
      </c>
      <c r="C2911" s="39" t="s">
        <v>4042</v>
      </c>
      <c r="D2911" s="33" t="s">
        <v>4042</v>
      </c>
      <c r="E2911" s="30">
        <v>395</v>
      </c>
      <c r="F2911" s="21">
        <v>10</v>
      </c>
      <c r="G2911" s="25">
        <f t="shared" si="90"/>
        <v>3950</v>
      </c>
      <c r="H2911" s="26"/>
      <c r="I2911" s="26"/>
      <c r="J2911" s="26">
        <v>10</v>
      </c>
      <c r="K2911" s="26">
        <f t="shared" si="91"/>
        <v>3950</v>
      </c>
    </row>
    <row r="2912" spans="1:11" ht="48" hidden="1">
      <c r="A2912" s="20">
        <v>6243</v>
      </c>
      <c r="B2912" s="31" t="s">
        <v>1399</v>
      </c>
      <c r="C2912" s="39" t="s">
        <v>4043</v>
      </c>
      <c r="D2912" s="33" t="s">
        <v>4043</v>
      </c>
      <c r="E2912" s="30">
        <v>450</v>
      </c>
      <c r="F2912" s="21"/>
      <c r="G2912" s="25">
        <f t="shared" si="90"/>
        <v>0</v>
      </c>
      <c r="H2912" s="26"/>
      <c r="I2912" s="26"/>
      <c r="J2912" s="26"/>
      <c r="K2912" s="26">
        <f t="shared" si="91"/>
        <v>0</v>
      </c>
    </row>
    <row r="2913" spans="1:11" ht="48" hidden="1">
      <c r="A2913" s="20">
        <v>6244</v>
      </c>
      <c r="B2913" s="31" t="s">
        <v>1399</v>
      </c>
      <c r="C2913" s="39" t="s">
        <v>4044</v>
      </c>
      <c r="D2913" s="33" t="s">
        <v>4044</v>
      </c>
      <c r="E2913" s="30">
        <v>600</v>
      </c>
      <c r="F2913" s="21"/>
      <c r="G2913" s="25">
        <f t="shared" si="90"/>
        <v>0</v>
      </c>
      <c r="H2913" s="26"/>
      <c r="I2913" s="26"/>
      <c r="J2913" s="26"/>
      <c r="K2913" s="26">
        <f t="shared" si="91"/>
        <v>0</v>
      </c>
    </row>
    <row r="2914" spans="1:11" ht="48" hidden="1">
      <c r="A2914" s="20">
        <v>6245</v>
      </c>
      <c r="B2914" s="31" t="s">
        <v>1399</v>
      </c>
      <c r="C2914" s="39" t="s">
        <v>4045</v>
      </c>
      <c r="D2914" s="33" t="s">
        <v>4045</v>
      </c>
      <c r="E2914" s="30">
        <v>600</v>
      </c>
      <c r="F2914" s="21"/>
      <c r="G2914" s="25">
        <f t="shared" si="90"/>
        <v>0</v>
      </c>
      <c r="H2914" s="26"/>
      <c r="I2914" s="26"/>
      <c r="J2914" s="26"/>
      <c r="K2914" s="26">
        <f t="shared" si="91"/>
        <v>0</v>
      </c>
    </row>
    <row r="2915" spans="1:11" ht="48" hidden="1">
      <c r="A2915" s="20">
        <v>6246</v>
      </c>
      <c r="B2915" s="31" t="s">
        <v>1399</v>
      </c>
      <c r="C2915" s="39" t="s">
        <v>4046</v>
      </c>
      <c r="D2915" s="33" t="s">
        <v>4046</v>
      </c>
      <c r="E2915" s="30">
        <v>940</v>
      </c>
      <c r="F2915" s="21"/>
      <c r="G2915" s="25">
        <f t="shared" si="90"/>
        <v>0</v>
      </c>
      <c r="H2915" s="26"/>
      <c r="I2915" s="26"/>
      <c r="J2915" s="26"/>
      <c r="K2915" s="26">
        <f t="shared" si="91"/>
        <v>0</v>
      </c>
    </row>
    <row r="2916" spans="1:11" ht="48" hidden="1">
      <c r="A2916" s="20">
        <v>6247</v>
      </c>
      <c r="B2916" s="31" t="s">
        <v>1399</v>
      </c>
      <c r="C2916" s="39" t="s">
        <v>4047</v>
      </c>
      <c r="D2916" s="33" t="s">
        <v>4047</v>
      </c>
      <c r="E2916" s="30">
        <v>750</v>
      </c>
      <c r="F2916" s="21"/>
      <c r="G2916" s="25">
        <f t="shared" si="90"/>
        <v>0</v>
      </c>
      <c r="H2916" s="26"/>
      <c r="I2916" s="26"/>
      <c r="J2916" s="26"/>
      <c r="K2916" s="26">
        <f t="shared" si="91"/>
        <v>0</v>
      </c>
    </row>
    <row r="2917" spans="1:11" ht="48" hidden="1">
      <c r="A2917" s="20">
        <v>6248</v>
      </c>
      <c r="B2917" s="31" t="s">
        <v>1399</v>
      </c>
      <c r="C2917" s="52" t="s">
        <v>4048</v>
      </c>
      <c r="D2917" s="33" t="s">
        <v>4048</v>
      </c>
      <c r="E2917" s="49">
        <v>132894</v>
      </c>
      <c r="F2917" s="21"/>
      <c r="G2917" s="25">
        <f t="shared" si="90"/>
        <v>0</v>
      </c>
      <c r="H2917" s="26"/>
      <c r="I2917" s="26"/>
      <c r="J2917" s="26"/>
      <c r="K2917" s="26">
        <f t="shared" si="91"/>
        <v>0</v>
      </c>
    </row>
    <row r="2918" spans="1:11" ht="36" hidden="1">
      <c r="A2918" s="20">
        <v>6249</v>
      </c>
      <c r="B2918" s="36" t="s">
        <v>12</v>
      </c>
      <c r="C2918" s="38" t="s">
        <v>4049</v>
      </c>
      <c r="D2918" s="33" t="s">
        <v>4049</v>
      </c>
      <c r="E2918" s="30">
        <v>250</v>
      </c>
      <c r="F2918" s="21"/>
      <c r="G2918" s="25">
        <f t="shared" si="90"/>
        <v>0</v>
      </c>
      <c r="H2918" s="26"/>
      <c r="I2918" s="26"/>
      <c r="J2918" s="26"/>
      <c r="K2918" s="26">
        <f t="shared" si="91"/>
        <v>0</v>
      </c>
    </row>
    <row r="2919" spans="1:11" ht="36" hidden="1">
      <c r="A2919" s="20">
        <v>6250</v>
      </c>
      <c r="B2919" s="36" t="s">
        <v>12</v>
      </c>
      <c r="C2919" s="38" t="s">
        <v>4050</v>
      </c>
      <c r="D2919" s="33" t="s">
        <v>4050</v>
      </c>
      <c r="E2919" s="49">
        <v>6933.6</v>
      </c>
      <c r="F2919" s="21"/>
      <c r="G2919" s="25">
        <f t="shared" si="90"/>
        <v>0</v>
      </c>
      <c r="H2919" s="26"/>
      <c r="I2919" s="26"/>
      <c r="J2919" s="26"/>
      <c r="K2919" s="26">
        <f t="shared" si="91"/>
        <v>0</v>
      </c>
    </row>
    <row r="2920" spans="1:11" ht="45.75" customHeight="1">
      <c r="A2920" s="20">
        <v>6251</v>
      </c>
      <c r="B2920" s="36" t="s">
        <v>12</v>
      </c>
      <c r="C2920" s="38" t="s">
        <v>4051</v>
      </c>
      <c r="D2920" s="33" t="s">
        <v>4051</v>
      </c>
      <c r="E2920" s="44">
        <v>29400</v>
      </c>
      <c r="F2920" s="21">
        <v>2</v>
      </c>
      <c r="G2920" s="25">
        <f t="shared" si="90"/>
        <v>58800</v>
      </c>
      <c r="H2920" s="26"/>
      <c r="I2920" s="26"/>
      <c r="J2920" s="26">
        <v>2</v>
      </c>
      <c r="K2920" s="26">
        <f t="shared" si="91"/>
        <v>58800</v>
      </c>
    </row>
    <row r="2921" spans="1:11" ht="72" hidden="1">
      <c r="A2921" s="20">
        <v>6252</v>
      </c>
      <c r="B2921" s="36" t="s">
        <v>12</v>
      </c>
      <c r="C2921" s="39" t="s">
        <v>4052</v>
      </c>
      <c r="D2921" s="33" t="s">
        <v>4052</v>
      </c>
      <c r="E2921" s="49">
        <v>121973.58</v>
      </c>
      <c r="F2921" s="21"/>
      <c r="G2921" s="25">
        <f t="shared" si="90"/>
        <v>0</v>
      </c>
      <c r="H2921" s="26"/>
      <c r="I2921" s="26"/>
      <c r="J2921" s="26"/>
      <c r="K2921" s="26">
        <f t="shared" si="91"/>
        <v>0</v>
      </c>
    </row>
    <row r="2922" spans="1:11" ht="51.75" customHeight="1">
      <c r="A2922" s="20">
        <v>6253</v>
      </c>
      <c r="B2922" s="36" t="s">
        <v>84</v>
      </c>
      <c r="C2922" s="52" t="s">
        <v>4053</v>
      </c>
      <c r="D2922" s="33" t="s">
        <v>4053</v>
      </c>
      <c r="E2922" s="30">
        <v>2400</v>
      </c>
      <c r="F2922" s="21">
        <v>1</v>
      </c>
      <c r="G2922" s="25">
        <f t="shared" si="90"/>
        <v>2400</v>
      </c>
      <c r="H2922" s="26"/>
      <c r="I2922" s="26"/>
      <c r="J2922" s="26">
        <v>1</v>
      </c>
      <c r="K2922" s="26">
        <f t="shared" si="91"/>
        <v>2400</v>
      </c>
    </row>
    <row r="2923" spans="1:11" ht="36" hidden="1">
      <c r="A2923" s="20">
        <v>6254</v>
      </c>
      <c r="B2923" s="31" t="s">
        <v>12</v>
      </c>
      <c r="C2923" s="39" t="s">
        <v>4054</v>
      </c>
      <c r="D2923" s="33" t="s">
        <v>4054</v>
      </c>
      <c r="E2923" s="49">
        <v>18205.322400000001</v>
      </c>
      <c r="F2923" s="21"/>
      <c r="G2923" s="25">
        <f t="shared" si="90"/>
        <v>0</v>
      </c>
      <c r="H2923" s="26"/>
      <c r="I2923" s="26"/>
      <c r="J2923" s="26"/>
      <c r="K2923" s="26">
        <f t="shared" si="91"/>
        <v>0</v>
      </c>
    </row>
    <row r="2924" spans="1:11" ht="94.5" customHeight="1">
      <c r="A2924" s="20">
        <v>6255</v>
      </c>
      <c r="B2924" s="36" t="s">
        <v>12</v>
      </c>
      <c r="C2924" s="38" t="s">
        <v>4055</v>
      </c>
      <c r="D2924" s="33" t="s">
        <v>4055</v>
      </c>
      <c r="E2924" s="30">
        <v>210</v>
      </c>
      <c r="F2924" s="21">
        <v>700</v>
      </c>
      <c r="G2924" s="25">
        <f t="shared" si="90"/>
        <v>147000</v>
      </c>
      <c r="H2924" s="26">
        <v>200</v>
      </c>
      <c r="I2924" s="26">
        <f>200*74</f>
        <v>14800</v>
      </c>
      <c r="J2924" s="26">
        <v>500</v>
      </c>
      <c r="K2924" s="26">
        <f t="shared" si="91"/>
        <v>105000</v>
      </c>
    </row>
    <row r="2925" spans="1:11" ht="24" hidden="1">
      <c r="A2925" s="20">
        <v>6256</v>
      </c>
      <c r="B2925" s="36" t="s">
        <v>12</v>
      </c>
      <c r="C2925" s="38" t="s">
        <v>4056</v>
      </c>
      <c r="D2925" s="33" t="s">
        <v>4056</v>
      </c>
      <c r="E2925" s="49">
        <v>27.734400000000004</v>
      </c>
      <c r="F2925" s="21"/>
      <c r="G2925" s="25">
        <f t="shared" si="90"/>
        <v>0</v>
      </c>
      <c r="H2925" s="26"/>
      <c r="I2925" s="26"/>
      <c r="J2925" s="26"/>
      <c r="K2925" s="26">
        <f t="shared" si="91"/>
        <v>0</v>
      </c>
    </row>
    <row r="2926" spans="1:11" ht="24" hidden="1">
      <c r="A2926" s="20">
        <v>6257</v>
      </c>
      <c r="B2926" s="36" t="s">
        <v>24</v>
      </c>
      <c r="C2926" s="38" t="s">
        <v>4057</v>
      </c>
      <c r="D2926" s="33" t="s">
        <v>4057</v>
      </c>
      <c r="E2926" s="49">
        <v>13545.943200000002</v>
      </c>
      <c r="F2926" s="21"/>
      <c r="G2926" s="25">
        <f t="shared" si="90"/>
        <v>0</v>
      </c>
      <c r="H2926" s="26"/>
      <c r="I2926" s="26"/>
      <c r="J2926" s="26"/>
      <c r="K2926" s="26">
        <f t="shared" si="91"/>
        <v>0</v>
      </c>
    </row>
    <row r="2927" spans="1:11" ht="76.5" customHeight="1">
      <c r="A2927" s="20">
        <v>6258</v>
      </c>
      <c r="B2927" s="36" t="s">
        <v>1399</v>
      </c>
      <c r="C2927" s="38" t="s">
        <v>4058</v>
      </c>
      <c r="D2927" s="33" t="s">
        <v>4058</v>
      </c>
      <c r="E2927" s="44">
        <v>3450</v>
      </c>
      <c r="F2927" s="21">
        <v>1</v>
      </c>
      <c r="G2927" s="25">
        <f t="shared" si="90"/>
        <v>3450</v>
      </c>
      <c r="H2927" s="26"/>
      <c r="I2927" s="26"/>
      <c r="J2927" s="26">
        <v>1</v>
      </c>
      <c r="K2927" s="26">
        <f t="shared" si="91"/>
        <v>3450</v>
      </c>
    </row>
    <row r="2928" spans="1:11" ht="36">
      <c r="A2928" s="20">
        <v>6259</v>
      </c>
      <c r="B2928" s="36" t="s">
        <v>1399</v>
      </c>
      <c r="C2928" s="38" t="s">
        <v>4059</v>
      </c>
      <c r="D2928" s="33" t="s">
        <v>4059</v>
      </c>
      <c r="E2928" s="44">
        <v>1700</v>
      </c>
      <c r="F2928" s="21">
        <v>1</v>
      </c>
      <c r="G2928" s="25">
        <f t="shared" si="90"/>
        <v>1700</v>
      </c>
      <c r="H2928" s="26"/>
      <c r="I2928" s="26"/>
      <c r="J2928" s="26">
        <v>1</v>
      </c>
      <c r="K2928" s="26">
        <f t="shared" si="91"/>
        <v>1700</v>
      </c>
    </row>
    <row r="2929" spans="1:11" hidden="1">
      <c r="A2929" s="20">
        <v>6260</v>
      </c>
      <c r="B2929" s="31" t="s">
        <v>1399</v>
      </c>
      <c r="C2929" s="39" t="s">
        <v>4060</v>
      </c>
      <c r="D2929" s="33" t="s">
        <v>4060</v>
      </c>
      <c r="E2929" s="30"/>
      <c r="F2929" s="21"/>
      <c r="G2929" s="25">
        <f t="shared" si="90"/>
        <v>0</v>
      </c>
      <c r="H2929" s="26"/>
      <c r="I2929" s="26"/>
      <c r="J2929" s="26"/>
      <c r="K2929" s="26">
        <f t="shared" si="91"/>
        <v>0</v>
      </c>
    </row>
    <row r="2930" spans="1:11" ht="96" hidden="1">
      <c r="A2930" s="20">
        <v>6261</v>
      </c>
      <c r="B2930" s="36" t="s">
        <v>1399</v>
      </c>
      <c r="C2930" s="38" t="s">
        <v>4061</v>
      </c>
      <c r="D2930" s="33" t="s">
        <v>4061</v>
      </c>
      <c r="E2930" s="30">
        <v>4.5</v>
      </c>
      <c r="F2930" s="21"/>
      <c r="G2930" s="25">
        <f t="shared" si="90"/>
        <v>0</v>
      </c>
      <c r="H2930" s="26"/>
      <c r="I2930" s="26"/>
      <c r="J2930" s="26"/>
      <c r="K2930" s="26">
        <f t="shared" si="91"/>
        <v>0</v>
      </c>
    </row>
    <row r="2931" spans="1:11" ht="96" hidden="1">
      <c r="A2931" s="20">
        <v>6262</v>
      </c>
      <c r="B2931" s="36" t="s">
        <v>1399</v>
      </c>
      <c r="C2931" s="38" t="s">
        <v>4062</v>
      </c>
      <c r="D2931" s="33" t="s">
        <v>4062</v>
      </c>
      <c r="E2931" s="30">
        <v>4.5</v>
      </c>
      <c r="F2931" s="21"/>
      <c r="G2931" s="25">
        <f t="shared" si="90"/>
        <v>0</v>
      </c>
      <c r="H2931" s="26"/>
      <c r="I2931" s="26"/>
      <c r="J2931" s="26"/>
      <c r="K2931" s="26">
        <f t="shared" si="91"/>
        <v>0</v>
      </c>
    </row>
    <row r="2932" spans="1:11" ht="24" hidden="1">
      <c r="A2932" s="20">
        <v>6263</v>
      </c>
      <c r="B2932" s="36"/>
      <c r="C2932" s="39" t="s">
        <v>4063</v>
      </c>
      <c r="D2932" s="33"/>
      <c r="E2932" s="30"/>
      <c r="F2932" s="21"/>
      <c r="G2932" s="25">
        <f t="shared" si="90"/>
        <v>0</v>
      </c>
      <c r="H2932" s="26"/>
      <c r="I2932" s="26"/>
      <c r="J2932" s="26"/>
      <c r="K2932" s="26">
        <f t="shared" si="91"/>
        <v>0</v>
      </c>
    </row>
    <row r="2933" spans="1:11" ht="60" hidden="1">
      <c r="A2933" s="20">
        <v>6264</v>
      </c>
      <c r="B2933" s="36" t="s">
        <v>207</v>
      </c>
      <c r="C2933" s="39" t="s">
        <v>4064</v>
      </c>
      <c r="D2933" s="33" t="s">
        <v>4064</v>
      </c>
      <c r="E2933" s="30">
        <v>20800</v>
      </c>
      <c r="F2933" s="21"/>
      <c r="G2933" s="25">
        <f t="shared" si="90"/>
        <v>0</v>
      </c>
      <c r="H2933" s="26"/>
      <c r="I2933" s="26"/>
      <c r="J2933" s="26"/>
      <c r="K2933" s="26">
        <f t="shared" si="91"/>
        <v>0</v>
      </c>
    </row>
    <row r="2934" spans="1:11" ht="36" hidden="1">
      <c r="A2934" s="20">
        <v>6265</v>
      </c>
      <c r="B2934" s="36"/>
      <c r="C2934" s="38" t="s">
        <v>4065</v>
      </c>
      <c r="D2934" s="33"/>
      <c r="E2934" s="30"/>
      <c r="F2934" s="21"/>
      <c r="G2934" s="25">
        <f t="shared" si="90"/>
        <v>0</v>
      </c>
      <c r="H2934" s="26"/>
      <c r="I2934" s="26"/>
      <c r="J2934" s="26"/>
      <c r="K2934" s="26">
        <f t="shared" si="91"/>
        <v>0</v>
      </c>
    </row>
    <row r="2935" spans="1:11" ht="60" hidden="1">
      <c r="A2935" s="20">
        <v>6266</v>
      </c>
      <c r="B2935" s="36" t="s">
        <v>1399</v>
      </c>
      <c r="C2935" s="38" t="s">
        <v>4066</v>
      </c>
      <c r="D2935" s="33" t="s">
        <v>4066</v>
      </c>
      <c r="E2935" s="30">
        <v>48000</v>
      </c>
      <c r="F2935" s="21">
        <v>0</v>
      </c>
      <c r="G2935" s="25">
        <f t="shared" si="90"/>
        <v>0</v>
      </c>
      <c r="H2935" s="26"/>
      <c r="I2935" s="26"/>
      <c r="J2935" s="26">
        <v>0</v>
      </c>
      <c r="K2935" s="26">
        <f t="shared" si="91"/>
        <v>0</v>
      </c>
    </row>
    <row r="2936" spans="1:11" ht="60" hidden="1">
      <c r="A2936" s="20">
        <v>6267</v>
      </c>
      <c r="B2936" s="36" t="s">
        <v>1399</v>
      </c>
      <c r="C2936" s="38" t="s">
        <v>4067</v>
      </c>
      <c r="D2936" s="33" t="s">
        <v>4067</v>
      </c>
      <c r="E2936" s="30">
        <v>48000</v>
      </c>
      <c r="F2936" s="21">
        <v>0</v>
      </c>
      <c r="G2936" s="25">
        <f t="shared" si="90"/>
        <v>0</v>
      </c>
      <c r="H2936" s="26"/>
      <c r="I2936" s="26"/>
      <c r="J2936" s="26">
        <v>0</v>
      </c>
      <c r="K2936" s="26">
        <f t="shared" si="91"/>
        <v>0</v>
      </c>
    </row>
    <row r="2937" spans="1:11" ht="60">
      <c r="A2937" s="20">
        <v>6268</v>
      </c>
      <c r="B2937" s="36" t="s">
        <v>1399</v>
      </c>
      <c r="C2937" s="38" t="s">
        <v>4068</v>
      </c>
      <c r="D2937" s="33" t="s">
        <v>4068</v>
      </c>
      <c r="E2937" s="30">
        <v>48000</v>
      </c>
      <c r="F2937" s="21">
        <v>2</v>
      </c>
      <c r="G2937" s="25">
        <f t="shared" si="90"/>
        <v>96000</v>
      </c>
      <c r="H2937" s="26"/>
      <c r="I2937" s="26"/>
      <c r="J2937" s="26">
        <v>2</v>
      </c>
      <c r="K2937" s="26">
        <f t="shared" si="91"/>
        <v>96000</v>
      </c>
    </row>
    <row r="2938" spans="1:11" ht="60" hidden="1">
      <c r="A2938" s="20">
        <v>6269</v>
      </c>
      <c r="B2938" s="36" t="s">
        <v>1399</v>
      </c>
      <c r="C2938" s="38" t="s">
        <v>4069</v>
      </c>
      <c r="D2938" s="33" t="s">
        <v>4069</v>
      </c>
      <c r="E2938" s="30">
        <v>52000</v>
      </c>
      <c r="F2938" s="21"/>
      <c r="G2938" s="25">
        <f t="shared" si="90"/>
        <v>0</v>
      </c>
      <c r="H2938" s="26"/>
      <c r="I2938" s="26"/>
      <c r="J2938" s="26"/>
      <c r="K2938" s="26">
        <f t="shared" si="91"/>
        <v>0</v>
      </c>
    </row>
    <row r="2939" spans="1:11" ht="48" customHeight="1">
      <c r="A2939" s="20">
        <v>6270</v>
      </c>
      <c r="B2939" s="36" t="s">
        <v>1399</v>
      </c>
      <c r="C2939" s="38" t="s">
        <v>4070</v>
      </c>
      <c r="D2939" s="33" t="s">
        <v>4070</v>
      </c>
      <c r="E2939" s="30">
        <v>52800</v>
      </c>
      <c r="F2939" s="21">
        <v>1</v>
      </c>
      <c r="G2939" s="25">
        <f t="shared" si="90"/>
        <v>52800</v>
      </c>
      <c r="H2939" s="26"/>
      <c r="I2939" s="26"/>
      <c r="J2939" s="26">
        <v>1</v>
      </c>
      <c r="K2939" s="26">
        <f t="shared" si="91"/>
        <v>52800</v>
      </c>
    </row>
    <row r="2940" spans="1:11" ht="60" hidden="1">
      <c r="A2940" s="20">
        <v>6271</v>
      </c>
      <c r="B2940" s="36" t="s">
        <v>1399</v>
      </c>
      <c r="C2940" s="52" t="s">
        <v>4071</v>
      </c>
      <c r="D2940" s="33" t="s">
        <v>4072</v>
      </c>
      <c r="E2940" s="49">
        <v>23479.480800000001</v>
      </c>
      <c r="F2940" s="21"/>
      <c r="G2940" s="25">
        <f t="shared" si="90"/>
        <v>0</v>
      </c>
      <c r="H2940" s="26"/>
      <c r="I2940" s="26"/>
      <c r="J2940" s="26"/>
      <c r="K2940" s="26">
        <f t="shared" si="91"/>
        <v>0</v>
      </c>
    </row>
    <row r="2941" spans="1:11" ht="60" hidden="1">
      <c r="A2941" s="20">
        <v>6272</v>
      </c>
      <c r="B2941" s="36" t="s">
        <v>1399</v>
      </c>
      <c r="C2941" s="52" t="s">
        <v>4073</v>
      </c>
      <c r="D2941" s="33" t="s">
        <v>4074</v>
      </c>
      <c r="E2941" s="49">
        <v>23479.480800000001</v>
      </c>
      <c r="F2941" s="21"/>
      <c r="G2941" s="25">
        <f t="shared" si="90"/>
        <v>0</v>
      </c>
      <c r="H2941" s="26"/>
      <c r="I2941" s="26"/>
      <c r="J2941" s="26"/>
      <c r="K2941" s="26">
        <f t="shared" si="91"/>
        <v>0</v>
      </c>
    </row>
    <row r="2942" spans="1:11" ht="60" hidden="1">
      <c r="A2942" s="20">
        <v>6273</v>
      </c>
      <c r="B2942" s="36" t="s">
        <v>1399</v>
      </c>
      <c r="C2942" s="52" t="s">
        <v>4075</v>
      </c>
      <c r="D2942" s="33" t="s">
        <v>4076</v>
      </c>
      <c r="E2942" s="49">
        <v>23479.480800000001</v>
      </c>
      <c r="F2942" s="21"/>
      <c r="G2942" s="25">
        <f t="shared" si="90"/>
        <v>0</v>
      </c>
      <c r="H2942" s="26"/>
      <c r="I2942" s="26"/>
      <c r="J2942" s="26"/>
      <c r="K2942" s="26">
        <f t="shared" si="91"/>
        <v>0</v>
      </c>
    </row>
    <row r="2943" spans="1:11" ht="24" hidden="1">
      <c r="A2943" s="20">
        <v>6274</v>
      </c>
      <c r="B2943" s="36" t="s">
        <v>1399</v>
      </c>
      <c r="C2943" s="38" t="s">
        <v>4077</v>
      </c>
      <c r="D2943" s="33" t="s">
        <v>4078</v>
      </c>
      <c r="E2943" s="49">
        <v>26578.800000000003</v>
      </c>
      <c r="F2943" s="21"/>
      <c r="G2943" s="25">
        <f t="shared" si="90"/>
        <v>0</v>
      </c>
      <c r="H2943" s="26"/>
      <c r="I2943" s="26"/>
      <c r="J2943" s="26"/>
      <c r="K2943" s="26">
        <f t="shared" si="91"/>
        <v>0</v>
      </c>
    </row>
    <row r="2944" spans="1:11" ht="36" hidden="1">
      <c r="A2944" s="20">
        <v>6275</v>
      </c>
      <c r="B2944" s="36"/>
      <c r="C2944" s="38" t="s">
        <v>4079</v>
      </c>
      <c r="D2944" s="33"/>
      <c r="E2944" s="49">
        <v>0</v>
      </c>
      <c r="F2944" s="21"/>
      <c r="G2944" s="25">
        <f t="shared" si="90"/>
        <v>0</v>
      </c>
      <c r="H2944" s="26"/>
      <c r="I2944" s="26"/>
      <c r="J2944" s="26"/>
      <c r="K2944" s="26">
        <f t="shared" si="91"/>
        <v>0</v>
      </c>
    </row>
    <row r="2945" spans="1:11" ht="48" hidden="1">
      <c r="A2945" s="20">
        <v>6276</v>
      </c>
      <c r="B2945" s="36" t="s">
        <v>1399</v>
      </c>
      <c r="C2945" s="38" t="s">
        <v>4080</v>
      </c>
      <c r="D2945" s="33" t="s">
        <v>4081</v>
      </c>
      <c r="E2945" s="49">
        <v>32356.800000000003</v>
      </c>
      <c r="F2945" s="21"/>
      <c r="G2945" s="25">
        <f t="shared" si="90"/>
        <v>0</v>
      </c>
      <c r="H2945" s="26"/>
      <c r="I2945" s="26"/>
      <c r="J2945" s="26"/>
      <c r="K2945" s="26">
        <f t="shared" si="91"/>
        <v>0</v>
      </c>
    </row>
    <row r="2946" spans="1:11" ht="48" hidden="1">
      <c r="A2946" s="20">
        <v>6277</v>
      </c>
      <c r="B2946" s="36" t="s">
        <v>1399</v>
      </c>
      <c r="C2946" s="38" t="s">
        <v>4082</v>
      </c>
      <c r="D2946" s="33" t="s">
        <v>4082</v>
      </c>
      <c r="E2946" s="49">
        <v>32356.800000000003</v>
      </c>
      <c r="F2946" s="21"/>
      <c r="G2946" s="25">
        <f t="shared" si="90"/>
        <v>0</v>
      </c>
      <c r="H2946" s="26"/>
      <c r="I2946" s="26"/>
      <c r="J2946" s="26"/>
      <c r="K2946" s="26">
        <f t="shared" si="91"/>
        <v>0</v>
      </c>
    </row>
    <row r="2947" spans="1:11" ht="48" hidden="1">
      <c r="A2947" s="20">
        <v>6278</v>
      </c>
      <c r="B2947" s="36" t="s">
        <v>1399</v>
      </c>
      <c r="C2947" s="38" t="s">
        <v>4083</v>
      </c>
      <c r="D2947" s="33" t="s">
        <v>4084</v>
      </c>
      <c r="E2947" s="49">
        <v>32356.800000000003</v>
      </c>
      <c r="F2947" s="21"/>
      <c r="G2947" s="25">
        <f t="shared" si="90"/>
        <v>0</v>
      </c>
      <c r="H2947" s="26"/>
      <c r="I2947" s="26"/>
      <c r="J2947" s="26"/>
      <c r="K2947" s="26">
        <f t="shared" si="91"/>
        <v>0</v>
      </c>
    </row>
    <row r="2948" spans="1:11" ht="48" hidden="1">
      <c r="A2948" s="20">
        <v>6279</v>
      </c>
      <c r="B2948" s="36" t="s">
        <v>1399</v>
      </c>
      <c r="C2948" s="38" t="s">
        <v>4085</v>
      </c>
      <c r="D2948" s="33" t="s">
        <v>4085</v>
      </c>
      <c r="E2948" s="49">
        <v>32356.800000000003</v>
      </c>
      <c r="F2948" s="21"/>
      <c r="G2948" s="25">
        <f t="shared" si="90"/>
        <v>0</v>
      </c>
      <c r="H2948" s="26"/>
      <c r="I2948" s="26"/>
      <c r="J2948" s="26"/>
      <c r="K2948" s="26">
        <f t="shared" si="91"/>
        <v>0</v>
      </c>
    </row>
    <row r="2949" spans="1:11" ht="60" hidden="1">
      <c r="A2949" s="20">
        <v>6280</v>
      </c>
      <c r="B2949" s="36" t="s">
        <v>1399</v>
      </c>
      <c r="C2949" s="38" t="s">
        <v>4086</v>
      </c>
      <c r="D2949" s="33" t="s">
        <v>4086</v>
      </c>
      <c r="E2949" s="49">
        <v>32356.800000000003</v>
      </c>
      <c r="F2949" s="21"/>
      <c r="G2949" s="25">
        <f t="shared" si="90"/>
        <v>0</v>
      </c>
      <c r="H2949" s="26"/>
      <c r="I2949" s="26"/>
      <c r="J2949" s="26"/>
      <c r="K2949" s="26">
        <f t="shared" si="91"/>
        <v>0</v>
      </c>
    </row>
    <row r="2950" spans="1:11" ht="60" hidden="1">
      <c r="A2950" s="20">
        <v>6281</v>
      </c>
      <c r="B2950" s="36" t="s">
        <v>1399</v>
      </c>
      <c r="C2950" s="38" t="s">
        <v>4087</v>
      </c>
      <c r="D2950" s="33" t="s">
        <v>4087</v>
      </c>
      <c r="E2950" s="49">
        <v>32356.800000000003</v>
      </c>
      <c r="F2950" s="21"/>
      <c r="G2950" s="25">
        <f t="shared" si="90"/>
        <v>0</v>
      </c>
      <c r="H2950" s="26"/>
      <c r="I2950" s="26"/>
      <c r="J2950" s="26"/>
      <c r="K2950" s="26">
        <f t="shared" si="91"/>
        <v>0</v>
      </c>
    </row>
    <row r="2951" spans="1:11" ht="72" hidden="1">
      <c r="A2951" s="20">
        <v>6282</v>
      </c>
      <c r="B2951" s="36" t="s">
        <v>1399</v>
      </c>
      <c r="C2951" s="38" t="s">
        <v>4088</v>
      </c>
      <c r="D2951" s="33" t="s">
        <v>4088</v>
      </c>
      <c r="E2951" s="30">
        <v>112000</v>
      </c>
      <c r="F2951" s="21"/>
      <c r="G2951" s="25">
        <f t="shared" si="90"/>
        <v>0</v>
      </c>
      <c r="H2951" s="26"/>
      <c r="I2951" s="26"/>
      <c r="J2951" s="26"/>
      <c r="K2951" s="26">
        <f t="shared" si="91"/>
        <v>0</v>
      </c>
    </row>
    <row r="2952" spans="1:11" ht="72" hidden="1">
      <c r="A2952" s="20">
        <v>6283</v>
      </c>
      <c r="B2952" s="36" t="s">
        <v>1399</v>
      </c>
      <c r="C2952" s="38" t="s">
        <v>4089</v>
      </c>
      <c r="D2952" s="33" t="s">
        <v>4089</v>
      </c>
      <c r="E2952" s="30">
        <v>112000</v>
      </c>
      <c r="F2952" s="21"/>
      <c r="G2952" s="25">
        <f t="shared" si="90"/>
        <v>0</v>
      </c>
      <c r="H2952" s="26"/>
      <c r="I2952" s="26"/>
      <c r="J2952" s="26"/>
      <c r="K2952" s="26">
        <f t="shared" si="91"/>
        <v>0</v>
      </c>
    </row>
    <row r="2953" spans="1:11" ht="60" hidden="1">
      <c r="A2953" s="20">
        <v>6284</v>
      </c>
      <c r="B2953" s="36" t="s">
        <v>84</v>
      </c>
      <c r="C2953" s="38" t="s">
        <v>4090</v>
      </c>
      <c r="D2953" s="33" t="s">
        <v>4072</v>
      </c>
      <c r="E2953" s="30">
        <v>48000</v>
      </c>
      <c r="F2953" s="21"/>
      <c r="G2953" s="25">
        <f t="shared" si="90"/>
        <v>0</v>
      </c>
      <c r="H2953" s="26"/>
      <c r="I2953" s="26"/>
      <c r="J2953" s="26"/>
      <c r="K2953" s="26">
        <f t="shared" si="91"/>
        <v>0</v>
      </c>
    </row>
    <row r="2954" spans="1:11" ht="60" hidden="1">
      <c r="A2954" s="20">
        <v>6285</v>
      </c>
      <c r="B2954" s="36" t="s">
        <v>84</v>
      </c>
      <c r="C2954" s="38" t="s">
        <v>4091</v>
      </c>
      <c r="D2954" s="33" t="s">
        <v>4076</v>
      </c>
      <c r="E2954" s="30"/>
      <c r="F2954" s="21"/>
      <c r="G2954" s="25">
        <f t="shared" si="90"/>
        <v>0</v>
      </c>
      <c r="H2954" s="26"/>
      <c r="I2954" s="26"/>
      <c r="J2954" s="26"/>
      <c r="K2954" s="26">
        <f t="shared" si="91"/>
        <v>0</v>
      </c>
    </row>
    <row r="2955" spans="1:11" ht="60" hidden="1">
      <c r="A2955" s="20">
        <v>6286</v>
      </c>
      <c r="B2955" s="36" t="s">
        <v>84</v>
      </c>
      <c r="C2955" s="38" t="s">
        <v>4074</v>
      </c>
      <c r="D2955" s="33" t="s">
        <v>4074</v>
      </c>
      <c r="E2955" s="30">
        <v>52000</v>
      </c>
      <c r="F2955" s="21"/>
      <c r="G2955" s="25">
        <f t="shared" si="90"/>
        <v>0</v>
      </c>
      <c r="H2955" s="26"/>
      <c r="I2955" s="26"/>
      <c r="J2955" s="26"/>
      <c r="K2955" s="26">
        <f t="shared" si="91"/>
        <v>0</v>
      </c>
    </row>
    <row r="2956" spans="1:11" ht="24" hidden="1">
      <c r="A2956" s="20">
        <v>6287</v>
      </c>
      <c r="B2956" s="36"/>
      <c r="C2956" s="38" t="s">
        <v>4092</v>
      </c>
      <c r="D2956" s="33"/>
      <c r="E2956" s="30"/>
      <c r="F2956" s="21"/>
      <c r="G2956" s="25">
        <f t="shared" si="90"/>
        <v>0</v>
      </c>
      <c r="H2956" s="26"/>
      <c r="I2956" s="26"/>
      <c r="J2956" s="26"/>
      <c r="K2956" s="26">
        <f t="shared" si="91"/>
        <v>0</v>
      </c>
    </row>
    <row r="2957" spans="1:11" ht="48">
      <c r="A2957" s="20">
        <v>6288</v>
      </c>
      <c r="B2957" s="36" t="s">
        <v>207</v>
      </c>
      <c r="C2957" s="38" t="s">
        <v>4093</v>
      </c>
      <c r="D2957" s="33" t="s">
        <v>4093</v>
      </c>
      <c r="E2957" s="30">
        <v>3400</v>
      </c>
      <c r="F2957" s="21">
        <v>7</v>
      </c>
      <c r="G2957" s="25">
        <f t="shared" si="90"/>
        <v>23800</v>
      </c>
      <c r="H2957" s="26"/>
      <c r="I2957" s="26"/>
      <c r="J2957" s="26">
        <v>7</v>
      </c>
      <c r="K2957" s="26">
        <f t="shared" si="91"/>
        <v>23800</v>
      </c>
    </row>
    <row r="2958" spans="1:11" ht="48">
      <c r="A2958" s="20">
        <v>6289</v>
      </c>
      <c r="B2958" s="36" t="s">
        <v>207</v>
      </c>
      <c r="C2958" s="38" t="s">
        <v>4094</v>
      </c>
      <c r="D2958" s="33" t="s">
        <v>4094</v>
      </c>
      <c r="E2958" s="30">
        <v>3400</v>
      </c>
      <c r="F2958" s="21">
        <v>5</v>
      </c>
      <c r="G2958" s="25">
        <f t="shared" si="90"/>
        <v>17000</v>
      </c>
      <c r="H2958" s="26"/>
      <c r="I2958" s="26"/>
      <c r="J2958" s="26">
        <v>5</v>
      </c>
      <c r="K2958" s="26">
        <f t="shared" si="91"/>
        <v>17000</v>
      </c>
    </row>
    <row r="2959" spans="1:11" ht="36" hidden="1">
      <c r="A2959" s="20">
        <v>6290</v>
      </c>
      <c r="B2959" s="36" t="s">
        <v>207</v>
      </c>
      <c r="C2959" s="38" t="s">
        <v>4095</v>
      </c>
      <c r="D2959" s="33" t="s">
        <v>4095</v>
      </c>
      <c r="E2959" s="30">
        <v>6600</v>
      </c>
      <c r="F2959" s="21">
        <v>0</v>
      </c>
      <c r="G2959" s="25">
        <f t="shared" si="90"/>
        <v>0</v>
      </c>
      <c r="H2959" s="26"/>
      <c r="I2959" s="26"/>
      <c r="J2959" s="26">
        <v>0</v>
      </c>
      <c r="K2959" s="26">
        <f t="shared" si="91"/>
        <v>0</v>
      </c>
    </row>
    <row r="2960" spans="1:11" ht="36">
      <c r="A2960" s="20">
        <v>6291</v>
      </c>
      <c r="B2960" s="36" t="s">
        <v>24</v>
      </c>
      <c r="C2960" s="38" t="s">
        <v>4096</v>
      </c>
      <c r="D2960" s="33" t="s">
        <v>4097</v>
      </c>
      <c r="E2960" s="30">
        <v>6600</v>
      </c>
      <c r="F2960" s="21">
        <v>1</v>
      </c>
      <c r="G2960" s="25">
        <f t="shared" ref="G2960:G3023" si="92">E2960*F2960</f>
        <v>6600</v>
      </c>
      <c r="H2960" s="26"/>
      <c r="I2960" s="26"/>
      <c r="J2960" s="26">
        <v>1</v>
      </c>
      <c r="K2960" s="26">
        <f t="shared" ref="K2960:K3023" si="93">E2960*J2960</f>
        <v>6600</v>
      </c>
    </row>
    <row r="2961" spans="1:11" ht="48">
      <c r="A2961" s="20">
        <v>6292</v>
      </c>
      <c r="B2961" s="36" t="s">
        <v>207</v>
      </c>
      <c r="C2961" s="38" t="s">
        <v>4098</v>
      </c>
      <c r="D2961" s="33" t="s">
        <v>4098</v>
      </c>
      <c r="E2961" s="44">
        <v>4630</v>
      </c>
      <c r="F2961" s="21">
        <v>1</v>
      </c>
      <c r="G2961" s="25">
        <f t="shared" si="92"/>
        <v>4630</v>
      </c>
      <c r="H2961" s="26"/>
      <c r="I2961" s="26"/>
      <c r="J2961" s="26">
        <v>1</v>
      </c>
      <c r="K2961" s="26">
        <f t="shared" si="93"/>
        <v>4630</v>
      </c>
    </row>
    <row r="2962" spans="1:11" ht="48" hidden="1">
      <c r="A2962" s="20">
        <v>6293</v>
      </c>
      <c r="B2962" s="36" t="s">
        <v>207</v>
      </c>
      <c r="C2962" s="38" t="s">
        <v>4099</v>
      </c>
      <c r="D2962" s="33" t="s">
        <v>4099</v>
      </c>
      <c r="E2962" s="44">
        <v>4580</v>
      </c>
      <c r="F2962" s="21">
        <v>0</v>
      </c>
      <c r="G2962" s="25">
        <f t="shared" si="92"/>
        <v>0</v>
      </c>
      <c r="H2962" s="26"/>
      <c r="I2962" s="26"/>
      <c r="J2962" s="26">
        <v>0</v>
      </c>
      <c r="K2962" s="26">
        <f t="shared" si="93"/>
        <v>0</v>
      </c>
    </row>
    <row r="2963" spans="1:11" ht="48" hidden="1">
      <c r="A2963" s="20">
        <v>6294</v>
      </c>
      <c r="B2963" s="36" t="s">
        <v>207</v>
      </c>
      <c r="C2963" s="38" t="s">
        <v>4100</v>
      </c>
      <c r="D2963" s="33" t="s">
        <v>4100</v>
      </c>
      <c r="E2963" s="30">
        <v>51000</v>
      </c>
      <c r="F2963" s="21"/>
      <c r="G2963" s="25">
        <f t="shared" si="92"/>
        <v>0</v>
      </c>
      <c r="H2963" s="26"/>
      <c r="I2963" s="26"/>
      <c r="J2963" s="26"/>
      <c r="K2963" s="26">
        <f t="shared" si="93"/>
        <v>0</v>
      </c>
    </row>
    <row r="2964" spans="1:11" ht="48" hidden="1">
      <c r="A2964" s="20">
        <v>6295</v>
      </c>
      <c r="B2964" s="36" t="s">
        <v>207</v>
      </c>
      <c r="C2964" s="38" t="s">
        <v>4101</v>
      </c>
      <c r="D2964" s="33" t="s">
        <v>4101</v>
      </c>
      <c r="E2964" s="30">
        <v>51000</v>
      </c>
      <c r="F2964" s="21"/>
      <c r="G2964" s="25">
        <f t="shared" si="92"/>
        <v>0</v>
      </c>
      <c r="H2964" s="26"/>
      <c r="I2964" s="26"/>
      <c r="J2964" s="26"/>
      <c r="K2964" s="26">
        <f t="shared" si="93"/>
        <v>0</v>
      </c>
    </row>
    <row r="2965" spans="1:11" ht="48" hidden="1">
      <c r="A2965" s="20">
        <v>6296</v>
      </c>
      <c r="B2965" s="36" t="s">
        <v>207</v>
      </c>
      <c r="C2965" s="38" t="s">
        <v>4102</v>
      </c>
      <c r="D2965" s="33" t="s">
        <v>4102</v>
      </c>
      <c r="E2965" s="30">
        <v>51000</v>
      </c>
      <c r="F2965" s="21"/>
      <c r="G2965" s="25">
        <f t="shared" si="92"/>
        <v>0</v>
      </c>
      <c r="H2965" s="26"/>
      <c r="I2965" s="26"/>
      <c r="J2965" s="26"/>
      <c r="K2965" s="26">
        <f t="shared" si="93"/>
        <v>0</v>
      </c>
    </row>
    <row r="2966" spans="1:11" ht="48" hidden="1">
      <c r="A2966" s="20">
        <v>6297</v>
      </c>
      <c r="B2966" s="36" t="s">
        <v>207</v>
      </c>
      <c r="C2966" s="52" t="s">
        <v>4103</v>
      </c>
      <c r="D2966" s="33" t="s">
        <v>4103</v>
      </c>
      <c r="E2966" s="49">
        <v>2951.4024000000004</v>
      </c>
      <c r="F2966" s="21"/>
      <c r="G2966" s="25">
        <f t="shared" si="92"/>
        <v>0</v>
      </c>
      <c r="H2966" s="26"/>
      <c r="I2966" s="26"/>
      <c r="J2966" s="26"/>
      <c r="K2966" s="26">
        <f t="shared" si="93"/>
        <v>0</v>
      </c>
    </row>
    <row r="2967" spans="1:11" ht="48" hidden="1">
      <c r="A2967" s="20">
        <v>6298</v>
      </c>
      <c r="B2967" s="36" t="s">
        <v>207</v>
      </c>
      <c r="C2967" s="52" t="s">
        <v>4104</v>
      </c>
      <c r="D2967" s="33" t="s">
        <v>4104</v>
      </c>
      <c r="E2967" s="49">
        <v>2951.4024000000004</v>
      </c>
      <c r="F2967" s="21"/>
      <c r="G2967" s="25">
        <f t="shared" si="92"/>
        <v>0</v>
      </c>
      <c r="H2967" s="26"/>
      <c r="I2967" s="26"/>
      <c r="J2967" s="26"/>
      <c r="K2967" s="26">
        <f t="shared" si="93"/>
        <v>0</v>
      </c>
    </row>
    <row r="2968" spans="1:11" ht="48" hidden="1">
      <c r="A2968" s="20">
        <v>6299</v>
      </c>
      <c r="B2968" s="36" t="s">
        <v>207</v>
      </c>
      <c r="C2968" s="52" t="s">
        <v>4105</v>
      </c>
      <c r="D2968" s="33" t="s">
        <v>4105</v>
      </c>
      <c r="E2968" s="49">
        <v>2951.4024000000004</v>
      </c>
      <c r="F2968" s="21"/>
      <c r="G2968" s="25">
        <f t="shared" si="92"/>
        <v>0</v>
      </c>
      <c r="H2968" s="26"/>
      <c r="I2968" s="26"/>
      <c r="J2968" s="26"/>
      <c r="K2968" s="26">
        <f t="shared" si="93"/>
        <v>0</v>
      </c>
    </row>
    <row r="2969" spans="1:11" ht="36" hidden="1">
      <c r="A2969" s="20">
        <v>6300</v>
      </c>
      <c r="B2969" s="36"/>
      <c r="C2969" s="38" t="s">
        <v>4106</v>
      </c>
      <c r="D2969" s="33"/>
      <c r="E2969" s="49">
        <v>0</v>
      </c>
      <c r="F2969" s="21"/>
      <c r="G2969" s="25">
        <f t="shared" si="92"/>
        <v>0</v>
      </c>
      <c r="H2969" s="26"/>
      <c r="I2969" s="26"/>
      <c r="J2969" s="26"/>
      <c r="K2969" s="26">
        <f t="shared" si="93"/>
        <v>0</v>
      </c>
    </row>
    <row r="2970" spans="1:11" ht="36" hidden="1">
      <c r="A2970" s="20">
        <v>6301</v>
      </c>
      <c r="B2970" s="36" t="s">
        <v>207</v>
      </c>
      <c r="C2970" s="39" t="s">
        <v>4107</v>
      </c>
      <c r="D2970" s="33" t="s">
        <v>4108</v>
      </c>
      <c r="E2970" s="49">
        <v>559310.4</v>
      </c>
      <c r="F2970" s="21"/>
      <c r="G2970" s="25">
        <f t="shared" si="92"/>
        <v>0</v>
      </c>
      <c r="H2970" s="26"/>
      <c r="I2970" s="26"/>
      <c r="J2970" s="26"/>
      <c r="K2970" s="26">
        <f t="shared" si="93"/>
        <v>0</v>
      </c>
    </row>
    <row r="2971" spans="1:11" ht="24" hidden="1">
      <c r="A2971" s="20">
        <v>6302</v>
      </c>
      <c r="B2971" s="31" t="s">
        <v>24</v>
      </c>
      <c r="C2971" s="39" t="s">
        <v>4109</v>
      </c>
      <c r="D2971" s="33" t="s">
        <v>4110</v>
      </c>
      <c r="E2971" s="49">
        <v>648291.60000000009</v>
      </c>
      <c r="F2971" s="21"/>
      <c r="G2971" s="25">
        <f t="shared" si="92"/>
        <v>0</v>
      </c>
      <c r="H2971" s="26"/>
      <c r="I2971" s="26"/>
      <c r="J2971" s="26"/>
      <c r="K2971" s="26">
        <f t="shared" si="93"/>
        <v>0</v>
      </c>
    </row>
    <row r="2972" spans="1:11" ht="72" hidden="1">
      <c r="A2972" s="20">
        <v>6303</v>
      </c>
      <c r="B2972" s="31" t="s">
        <v>1399</v>
      </c>
      <c r="C2972" s="52" t="s">
        <v>4111</v>
      </c>
      <c r="D2972" s="33" t="s">
        <v>4111</v>
      </c>
      <c r="E2972" s="49">
        <v>790.43040000000008</v>
      </c>
      <c r="F2972" s="21"/>
      <c r="G2972" s="25">
        <f t="shared" si="92"/>
        <v>0</v>
      </c>
      <c r="H2972" s="26"/>
      <c r="I2972" s="26"/>
      <c r="J2972" s="26"/>
      <c r="K2972" s="26">
        <f t="shared" si="93"/>
        <v>0</v>
      </c>
    </row>
    <row r="2973" spans="1:11" ht="36" hidden="1">
      <c r="A2973" s="20">
        <v>6304</v>
      </c>
      <c r="B2973" s="109"/>
      <c r="C2973" s="37" t="s">
        <v>4112</v>
      </c>
      <c r="D2973" s="33"/>
      <c r="E2973" s="128">
        <v>0</v>
      </c>
      <c r="F2973" s="21"/>
      <c r="G2973" s="25">
        <f t="shared" si="92"/>
        <v>0</v>
      </c>
      <c r="H2973" s="26"/>
      <c r="I2973" s="26"/>
      <c r="J2973" s="26"/>
      <c r="K2973" s="26">
        <f t="shared" si="93"/>
        <v>0</v>
      </c>
    </row>
    <row r="2974" spans="1:11" ht="84" hidden="1">
      <c r="A2974" s="20">
        <v>6305</v>
      </c>
      <c r="B2974" s="36" t="s">
        <v>3719</v>
      </c>
      <c r="C2974" s="38" t="s">
        <v>4113</v>
      </c>
      <c r="D2974" s="38" t="s">
        <v>4114</v>
      </c>
      <c r="E2974" s="49">
        <v>212.16816</v>
      </c>
      <c r="F2974" s="21"/>
      <c r="G2974" s="25">
        <f t="shared" si="92"/>
        <v>0</v>
      </c>
      <c r="H2974" s="26"/>
      <c r="I2974" s="26"/>
      <c r="J2974" s="26"/>
      <c r="K2974" s="26">
        <f t="shared" si="93"/>
        <v>0</v>
      </c>
    </row>
    <row r="2975" spans="1:11" ht="120" hidden="1">
      <c r="A2975" s="20">
        <v>6306</v>
      </c>
      <c r="B2975" s="36" t="s">
        <v>3719</v>
      </c>
      <c r="C2975" s="38" t="s">
        <v>4113</v>
      </c>
      <c r="D2975" s="38" t="s">
        <v>4115</v>
      </c>
      <c r="E2975" s="49">
        <v>212.16816</v>
      </c>
      <c r="F2975" s="21"/>
      <c r="G2975" s="25">
        <f t="shared" si="92"/>
        <v>0</v>
      </c>
      <c r="H2975" s="26"/>
      <c r="I2975" s="26"/>
      <c r="J2975" s="26"/>
      <c r="K2975" s="26">
        <f t="shared" si="93"/>
        <v>0</v>
      </c>
    </row>
    <row r="2976" spans="1:11" ht="120" hidden="1">
      <c r="A2976" s="20">
        <v>6307</v>
      </c>
      <c r="B2976" s="36" t="s">
        <v>3719</v>
      </c>
      <c r="C2976" s="38" t="s">
        <v>4116</v>
      </c>
      <c r="D2976" s="38" t="s">
        <v>4117</v>
      </c>
      <c r="E2976" s="49">
        <v>212.16816</v>
      </c>
      <c r="F2976" s="21"/>
      <c r="G2976" s="25">
        <f t="shared" si="92"/>
        <v>0</v>
      </c>
      <c r="H2976" s="26"/>
      <c r="I2976" s="26"/>
      <c r="J2976" s="26"/>
      <c r="K2976" s="26">
        <f t="shared" si="93"/>
        <v>0</v>
      </c>
    </row>
    <row r="2977" spans="1:11" ht="24" hidden="1">
      <c r="A2977" s="20">
        <v>6308</v>
      </c>
      <c r="B2977" s="36"/>
      <c r="C2977" s="29" t="s">
        <v>4118</v>
      </c>
      <c r="D2977" s="33"/>
      <c r="E2977" s="49">
        <v>0</v>
      </c>
      <c r="F2977" s="21"/>
      <c r="G2977" s="25">
        <f t="shared" si="92"/>
        <v>0</v>
      </c>
      <c r="H2977" s="26"/>
      <c r="I2977" s="26"/>
      <c r="J2977" s="26"/>
      <c r="K2977" s="26">
        <f t="shared" si="93"/>
        <v>0</v>
      </c>
    </row>
    <row r="2978" spans="1:11" ht="108" hidden="1">
      <c r="A2978" s="20">
        <v>6309</v>
      </c>
      <c r="B2978" s="36" t="s">
        <v>12</v>
      </c>
      <c r="C2978" s="29" t="s">
        <v>4119</v>
      </c>
      <c r="D2978" s="29" t="s">
        <v>4120</v>
      </c>
      <c r="E2978" s="49">
        <v>89.443440000000024</v>
      </c>
      <c r="F2978" s="21"/>
      <c r="G2978" s="25">
        <f t="shared" si="92"/>
        <v>0</v>
      </c>
      <c r="H2978" s="26"/>
      <c r="I2978" s="26"/>
      <c r="J2978" s="26"/>
      <c r="K2978" s="26">
        <f t="shared" si="93"/>
        <v>0</v>
      </c>
    </row>
    <row r="2979" spans="1:11" ht="60" hidden="1">
      <c r="A2979" s="20">
        <v>6310</v>
      </c>
      <c r="B2979" s="36" t="s">
        <v>12</v>
      </c>
      <c r="C2979" s="29" t="s">
        <v>4121</v>
      </c>
      <c r="D2979" s="29" t="s">
        <v>4122</v>
      </c>
      <c r="E2979" s="49">
        <v>104.004</v>
      </c>
      <c r="F2979" s="21"/>
      <c r="G2979" s="25">
        <f t="shared" si="92"/>
        <v>0</v>
      </c>
      <c r="H2979" s="26"/>
      <c r="I2979" s="26"/>
      <c r="J2979" s="26"/>
      <c r="K2979" s="26">
        <f t="shared" si="93"/>
        <v>0</v>
      </c>
    </row>
    <row r="2980" spans="1:11" ht="168" hidden="1">
      <c r="A2980" s="20">
        <v>6311</v>
      </c>
      <c r="B2980" s="36" t="s">
        <v>12</v>
      </c>
      <c r="C2980" s="29" t="s">
        <v>4121</v>
      </c>
      <c r="D2980" s="29" t="s">
        <v>4123</v>
      </c>
      <c r="E2980" s="49">
        <v>104.004</v>
      </c>
      <c r="F2980" s="21"/>
      <c r="G2980" s="25">
        <f t="shared" si="92"/>
        <v>0</v>
      </c>
      <c r="H2980" s="26"/>
      <c r="I2980" s="26"/>
      <c r="J2980" s="26"/>
      <c r="K2980" s="26">
        <f t="shared" si="93"/>
        <v>0</v>
      </c>
    </row>
    <row r="2981" spans="1:11" ht="120" hidden="1">
      <c r="A2981" s="20">
        <v>6312</v>
      </c>
      <c r="B2981" s="36" t="s">
        <v>12</v>
      </c>
      <c r="C2981" s="29" t="s">
        <v>4124</v>
      </c>
      <c r="D2981" s="29" t="s">
        <v>4125</v>
      </c>
      <c r="E2981" s="49">
        <v>447.21719999999999</v>
      </c>
      <c r="F2981" s="21"/>
      <c r="G2981" s="25">
        <f t="shared" si="92"/>
        <v>0</v>
      </c>
      <c r="H2981" s="26"/>
      <c r="I2981" s="26"/>
      <c r="J2981" s="26"/>
      <c r="K2981" s="26">
        <f t="shared" si="93"/>
        <v>0</v>
      </c>
    </row>
    <row r="2982" spans="1:11" ht="144" hidden="1">
      <c r="A2982" s="20">
        <v>6313</v>
      </c>
      <c r="B2982" s="36" t="s">
        <v>12</v>
      </c>
      <c r="C2982" s="29" t="s">
        <v>4126</v>
      </c>
      <c r="D2982" s="29" t="s">
        <v>4127</v>
      </c>
      <c r="E2982" s="49">
        <v>447.21719999999999</v>
      </c>
      <c r="F2982" s="21"/>
      <c r="G2982" s="25">
        <f t="shared" si="92"/>
        <v>0</v>
      </c>
      <c r="H2982" s="26"/>
      <c r="I2982" s="26"/>
      <c r="J2982" s="26"/>
      <c r="K2982" s="26">
        <f t="shared" si="93"/>
        <v>0</v>
      </c>
    </row>
    <row r="2983" spans="1:11" ht="36" hidden="1">
      <c r="A2983" s="20">
        <v>6314</v>
      </c>
      <c r="B2983" s="36"/>
      <c r="C2983" s="29" t="s">
        <v>4128</v>
      </c>
      <c r="D2983" s="33"/>
      <c r="E2983" s="49">
        <v>0</v>
      </c>
      <c r="F2983" s="21"/>
      <c r="G2983" s="25">
        <f t="shared" si="92"/>
        <v>0</v>
      </c>
      <c r="H2983" s="26"/>
      <c r="I2983" s="26"/>
      <c r="J2983" s="26"/>
      <c r="K2983" s="26">
        <f t="shared" si="93"/>
        <v>0</v>
      </c>
    </row>
    <row r="2984" spans="1:11" ht="180" hidden="1">
      <c r="A2984" s="20">
        <v>6315</v>
      </c>
      <c r="B2984" s="36" t="s">
        <v>12</v>
      </c>
      <c r="C2984" s="29" t="s">
        <v>4129</v>
      </c>
      <c r="D2984" s="33" t="s">
        <v>4130</v>
      </c>
      <c r="E2984" s="54">
        <v>112</v>
      </c>
      <c r="F2984" s="21"/>
      <c r="G2984" s="25">
        <f t="shared" si="92"/>
        <v>0</v>
      </c>
      <c r="H2984" s="26"/>
      <c r="I2984" s="26"/>
      <c r="J2984" s="26"/>
      <c r="K2984" s="26">
        <f t="shared" si="93"/>
        <v>0</v>
      </c>
    </row>
    <row r="2985" spans="1:11" ht="192" hidden="1">
      <c r="A2985" s="20">
        <v>6316</v>
      </c>
      <c r="B2985" s="36" t="s">
        <v>12</v>
      </c>
      <c r="C2985" s="29" t="s">
        <v>4131</v>
      </c>
      <c r="D2985" s="29" t="s">
        <v>4132</v>
      </c>
      <c r="E2985" s="54">
        <v>389.6</v>
      </c>
      <c r="F2985" s="21"/>
      <c r="G2985" s="25">
        <f t="shared" si="92"/>
        <v>0</v>
      </c>
      <c r="H2985" s="26"/>
      <c r="I2985" s="26"/>
      <c r="J2985" s="26"/>
      <c r="K2985" s="26">
        <f t="shared" si="93"/>
        <v>0</v>
      </c>
    </row>
    <row r="2986" spans="1:11" ht="96" hidden="1">
      <c r="A2986" s="20">
        <v>6317</v>
      </c>
      <c r="B2986" s="36" t="s">
        <v>12</v>
      </c>
      <c r="C2986" s="29" t="s">
        <v>4133</v>
      </c>
      <c r="D2986" s="29" t="s">
        <v>4134</v>
      </c>
      <c r="E2986" s="54">
        <v>156.52000000000001</v>
      </c>
      <c r="F2986" s="21"/>
      <c r="G2986" s="25">
        <f t="shared" si="92"/>
        <v>0</v>
      </c>
      <c r="H2986" s="26"/>
      <c r="I2986" s="26"/>
      <c r="J2986" s="26"/>
      <c r="K2986" s="26">
        <f t="shared" si="93"/>
        <v>0</v>
      </c>
    </row>
    <row r="2987" spans="1:11" ht="144" hidden="1">
      <c r="A2987" s="20">
        <v>6318</v>
      </c>
      <c r="B2987" s="36" t="s">
        <v>24</v>
      </c>
      <c r="C2987" s="29" t="s">
        <v>4135</v>
      </c>
      <c r="D2987" s="29" t="s">
        <v>4136</v>
      </c>
      <c r="E2987" s="30">
        <v>20000</v>
      </c>
      <c r="F2987" s="21"/>
      <c r="G2987" s="25">
        <f t="shared" si="92"/>
        <v>0</v>
      </c>
      <c r="H2987" s="26"/>
      <c r="I2987" s="26"/>
      <c r="J2987" s="26"/>
      <c r="K2987" s="26">
        <f t="shared" si="93"/>
        <v>0</v>
      </c>
    </row>
    <row r="2988" spans="1:11" ht="48" hidden="1">
      <c r="A2988" s="20">
        <v>6319</v>
      </c>
      <c r="B2988" s="36"/>
      <c r="C2988" s="37" t="s">
        <v>4137</v>
      </c>
      <c r="D2988" s="33"/>
      <c r="E2988" s="49">
        <v>0</v>
      </c>
      <c r="F2988" s="21"/>
      <c r="G2988" s="25">
        <f t="shared" si="92"/>
        <v>0</v>
      </c>
      <c r="H2988" s="26"/>
      <c r="I2988" s="26"/>
      <c r="J2988" s="26"/>
      <c r="K2988" s="26">
        <f t="shared" si="93"/>
        <v>0</v>
      </c>
    </row>
    <row r="2989" spans="1:11" ht="60" hidden="1">
      <c r="A2989" s="20">
        <v>6320</v>
      </c>
      <c r="B2989" s="36" t="s">
        <v>84</v>
      </c>
      <c r="C2989" s="38" t="s">
        <v>4138</v>
      </c>
      <c r="D2989" s="38" t="s">
        <v>4138</v>
      </c>
      <c r="E2989" s="49">
        <v>44721.72</v>
      </c>
      <c r="F2989" s="21"/>
      <c r="G2989" s="25">
        <f t="shared" si="92"/>
        <v>0</v>
      </c>
      <c r="H2989" s="26"/>
      <c r="I2989" s="26"/>
      <c r="J2989" s="26"/>
      <c r="K2989" s="26">
        <f t="shared" si="93"/>
        <v>0</v>
      </c>
    </row>
    <row r="2990" spans="1:11" ht="60" hidden="1">
      <c r="A2990" s="20">
        <v>6321</v>
      </c>
      <c r="B2990" s="36" t="s">
        <v>84</v>
      </c>
      <c r="C2990" s="38" t="s">
        <v>4139</v>
      </c>
      <c r="D2990" s="38" t="s">
        <v>4139</v>
      </c>
      <c r="E2990" s="49">
        <v>44721.72</v>
      </c>
      <c r="F2990" s="21"/>
      <c r="G2990" s="25">
        <f t="shared" si="92"/>
        <v>0</v>
      </c>
      <c r="H2990" s="26"/>
      <c r="I2990" s="26"/>
      <c r="J2990" s="26"/>
      <c r="K2990" s="26">
        <f t="shared" si="93"/>
        <v>0</v>
      </c>
    </row>
    <row r="2991" spans="1:11" ht="72" hidden="1">
      <c r="A2991" s="20">
        <v>6322</v>
      </c>
      <c r="B2991" s="36" t="s">
        <v>84</v>
      </c>
      <c r="C2991" s="38" t="s">
        <v>4140</v>
      </c>
      <c r="D2991" s="38" t="s">
        <v>4140</v>
      </c>
      <c r="E2991" s="49">
        <v>44721.72</v>
      </c>
      <c r="F2991" s="21"/>
      <c r="G2991" s="25">
        <f t="shared" si="92"/>
        <v>0</v>
      </c>
      <c r="H2991" s="26"/>
      <c r="I2991" s="26"/>
      <c r="J2991" s="26"/>
      <c r="K2991" s="26">
        <f t="shared" si="93"/>
        <v>0</v>
      </c>
    </row>
    <row r="2992" spans="1:11" ht="48" hidden="1">
      <c r="A2992" s="20">
        <v>6323</v>
      </c>
      <c r="B2992" s="36" t="s">
        <v>84</v>
      </c>
      <c r="C2992" s="38" t="s">
        <v>4141</v>
      </c>
      <c r="D2992" s="38" t="s">
        <v>4141</v>
      </c>
      <c r="E2992" s="49">
        <v>44721.72</v>
      </c>
      <c r="F2992" s="21"/>
      <c r="G2992" s="25">
        <f t="shared" si="92"/>
        <v>0</v>
      </c>
      <c r="H2992" s="26"/>
      <c r="I2992" s="26"/>
      <c r="J2992" s="26"/>
      <c r="K2992" s="26">
        <f t="shared" si="93"/>
        <v>0</v>
      </c>
    </row>
    <row r="2993" spans="1:11" ht="24" hidden="1">
      <c r="A2993" s="20">
        <v>6324</v>
      </c>
      <c r="B2993" s="36"/>
      <c r="C2993" s="37" t="s">
        <v>4142</v>
      </c>
      <c r="D2993" s="33"/>
      <c r="E2993" s="30"/>
      <c r="F2993" s="21"/>
      <c r="G2993" s="25">
        <f t="shared" si="92"/>
        <v>0</v>
      </c>
      <c r="H2993" s="26"/>
      <c r="I2993" s="26"/>
      <c r="J2993" s="26"/>
      <c r="K2993" s="26">
        <f t="shared" si="93"/>
        <v>0</v>
      </c>
    </row>
    <row r="2994" spans="1:11" ht="36" hidden="1">
      <c r="A2994" s="20">
        <v>6325</v>
      </c>
      <c r="B2994" s="36" t="s">
        <v>84</v>
      </c>
      <c r="C2994" s="38" t="s">
        <v>4143</v>
      </c>
      <c r="D2994" s="38" t="s">
        <v>4143</v>
      </c>
      <c r="E2994" s="30">
        <v>3100</v>
      </c>
      <c r="F2994" s="21"/>
      <c r="G2994" s="25">
        <f t="shared" si="92"/>
        <v>0</v>
      </c>
      <c r="H2994" s="26"/>
      <c r="I2994" s="26"/>
      <c r="J2994" s="26"/>
      <c r="K2994" s="26">
        <f t="shared" si="93"/>
        <v>0</v>
      </c>
    </row>
    <row r="2995" spans="1:11" ht="36" hidden="1">
      <c r="A2995" s="20">
        <v>6326</v>
      </c>
      <c r="B2995" s="36" t="s">
        <v>84</v>
      </c>
      <c r="C2995" s="38" t="s">
        <v>4144</v>
      </c>
      <c r="D2995" s="38" t="s">
        <v>4144</v>
      </c>
      <c r="E2995" s="30">
        <v>2300</v>
      </c>
      <c r="F2995" s="21"/>
      <c r="G2995" s="25">
        <f t="shared" si="92"/>
        <v>0</v>
      </c>
      <c r="H2995" s="26"/>
      <c r="I2995" s="26"/>
      <c r="J2995" s="26"/>
      <c r="K2995" s="26">
        <f t="shared" si="93"/>
        <v>0</v>
      </c>
    </row>
    <row r="2996" spans="1:11" ht="24" hidden="1">
      <c r="A2996" s="20">
        <v>6327</v>
      </c>
      <c r="B2996" s="36" t="s">
        <v>84</v>
      </c>
      <c r="C2996" s="38" t="s">
        <v>4145</v>
      </c>
      <c r="D2996" s="38" t="s">
        <v>4145</v>
      </c>
      <c r="E2996" s="30"/>
      <c r="F2996" s="21"/>
      <c r="G2996" s="25">
        <f t="shared" si="92"/>
        <v>0</v>
      </c>
      <c r="H2996" s="26"/>
      <c r="I2996" s="26"/>
      <c r="J2996" s="26"/>
      <c r="K2996" s="26">
        <f t="shared" si="93"/>
        <v>0</v>
      </c>
    </row>
    <row r="2997" spans="1:11" hidden="1">
      <c r="A2997" s="20">
        <v>6328</v>
      </c>
      <c r="B2997" s="31"/>
      <c r="C2997" s="28" t="s">
        <v>4146</v>
      </c>
      <c r="D2997" s="33"/>
      <c r="E2997" s="30"/>
      <c r="F2997" s="21"/>
      <c r="G2997" s="25">
        <f t="shared" si="92"/>
        <v>0</v>
      </c>
      <c r="H2997" s="26"/>
      <c r="I2997" s="26"/>
      <c r="J2997" s="26"/>
      <c r="K2997" s="26">
        <f t="shared" si="93"/>
        <v>0</v>
      </c>
    </row>
    <row r="2998" spans="1:11" ht="36">
      <c r="A2998" s="20">
        <v>6329</v>
      </c>
      <c r="B2998" s="36" t="s">
        <v>24</v>
      </c>
      <c r="C2998" s="38" t="s">
        <v>4147</v>
      </c>
      <c r="D2998" s="38" t="s">
        <v>4148</v>
      </c>
      <c r="E2998" s="30">
        <v>6300</v>
      </c>
      <c r="F2998" s="21">
        <v>5</v>
      </c>
      <c r="G2998" s="25">
        <f t="shared" si="92"/>
        <v>31500</v>
      </c>
      <c r="H2998" s="26"/>
      <c r="I2998" s="26"/>
      <c r="J2998" s="26">
        <v>5</v>
      </c>
      <c r="K2998" s="26">
        <f t="shared" si="93"/>
        <v>31500</v>
      </c>
    </row>
    <row r="2999" spans="1:11" ht="36">
      <c r="A2999" s="20">
        <v>6330</v>
      </c>
      <c r="B2999" s="36" t="s">
        <v>24</v>
      </c>
      <c r="C2999" s="38" t="s">
        <v>4149</v>
      </c>
      <c r="D2999" s="38" t="s">
        <v>4150</v>
      </c>
      <c r="E2999" s="30">
        <v>6450</v>
      </c>
      <c r="F2999" s="21">
        <v>25</v>
      </c>
      <c r="G2999" s="25">
        <f t="shared" si="92"/>
        <v>161250</v>
      </c>
      <c r="H2999" s="26">
        <v>12</v>
      </c>
      <c r="I2999" s="26">
        <f>12*645</f>
        <v>7740</v>
      </c>
      <c r="J2999" s="26">
        <v>17</v>
      </c>
      <c r="K2999" s="26">
        <f t="shared" si="93"/>
        <v>109650</v>
      </c>
    </row>
    <row r="3000" spans="1:11" ht="36" hidden="1">
      <c r="A3000" s="20">
        <v>6331</v>
      </c>
      <c r="B3000" s="36" t="s">
        <v>24</v>
      </c>
      <c r="C3000" s="38" t="s">
        <v>4151</v>
      </c>
      <c r="D3000" s="38" t="s">
        <v>4152</v>
      </c>
      <c r="E3000" s="30">
        <v>4180</v>
      </c>
      <c r="F3000" s="21"/>
      <c r="G3000" s="25">
        <f t="shared" si="92"/>
        <v>0</v>
      </c>
      <c r="H3000" s="26"/>
      <c r="I3000" s="26"/>
      <c r="J3000" s="26"/>
      <c r="K3000" s="26">
        <f t="shared" si="93"/>
        <v>0</v>
      </c>
    </row>
    <row r="3001" spans="1:11" ht="36">
      <c r="A3001" s="20">
        <v>6332</v>
      </c>
      <c r="B3001" s="36" t="s">
        <v>24</v>
      </c>
      <c r="C3001" s="38" t="s">
        <v>4153</v>
      </c>
      <c r="D3001" s="38" t="s">
        <v>4154</v>
      </c>
      <c r="E3001" s="30">
        <v>6450</v>
      </c>
      <c r="F3001" s="21">
        <v>25</v>
      </c>
      <c r="G3001" s="25">
        <f t="shared" si="92"/>
        <v>161250</v>
      </c>
      <c r="H3001" s="26">
        <v>12</v>
      </c>
      <c r="I3001" s="26">
        <f>12*645</f>
        <v>7740</v>
      </c>
      <c r="J3001" s="26">
        <v>17</v>
      </c>
      <c r="K3001" s="26">
        <f t="shared" si="93"/>
        <v>109650</v>
      </c>
    </row>
    <row r="3002" spans="1:11" ht="36" hidden="1">
      <c r="A3002" s="20">
        <v>6333</v>
      </c>
      <c r="B3002" s="36" t="s">
        <v>24</v>
      </c>
      <c r="C3002" s="38" t="s">
        <v>4155</v>
      </c>
      <c r="D3002" s="38" t="s">
        <v>4156</v>
      </c>
      <c r="E3002" s="30">
        <v>14700</v>
      </c>
      <c r="F3002" s="21"/>
      <c r="G3002" s="25">
        <f t="shared" si="92"/>
        <v>0</v>
      </c>
      <c r="H3002" s="26"/>
      <c r="I3002" s="26"/>
      <c r="J3002" s="26"/>
      <c r="K3002" s="26">
        <f t="shared" si="93"/>
        <v>0</v>
      </c>
    </row>
    <row r="3003" spans="1:11" ht="36">
      <c r="A3003" s="20">
        <v>6334</v>
      </c>
      <c r="B3003" s="36" t="s">
        <v>24</v>
      </c>
      <c r="C3003" s="38" t="s">
        <v>4157</v>
      </c>
      <c r="D3003" s="38" t="s">
        <v>4158</v>
      </c>
      <c r="E3003" s="30">
        <v>14700</v>
      </c>
      <c r="F3003" s="21">
        <v>40</v>
      </c>
      <c r="G3003" s="25">
        <f t="shared" si="92"/>
        <v>588000</v>
      </c>
      <c r="H3003" s="26">
        <v>27</v>
      </c>
      <c r="I3003" s="26">
        <f>27*1326</f>
        <v>35802</v>
      </c>
      <c r="J3003" s="26">
        <v>17</v>
      </c>
      <c r="K3003" s="26">
        <f t="shared" si="93"/>
        <v>249900</v>
      </c>
    </row>
    <row r="3004" spans="1:11" ht="36" hidden="1">
      <c r="A3004" s="20">
        <v>6335</v>
      </c>
      <c r="B3004" s="36" t="s">
        <v>24</v>
      </c>
      <c r="C3004" s="38" t="s">
        <v>4159</v>
      </c>
      <c r="D3004" s="38" t="s">
        <v>4160</v>
      </c>
      <c r="E3004" s="30">
        <v>2190</v>
      </c>
      <c r="F3004" s="21"/>
      <c r="G3004" s="25">
        <f t="shared" si="92"/>
        <v>0</v>
      </c>
      <c r="H3004" s="26"/>
      <c r="I3004" s="26"/>
      <c r="J3004" s="26"/>
      <c r="K3004" s="26">
        <f t="shared" si="93"/>
        <v>0</v>
      </c>
    </row>
    <row r="3005" spans="1:11" ht="36" hidden="1">
      <c r="A3005" s="20">
        <v>6336</v>
      </c>
      <c r="B3005" s="36" t="s">
        <v>24</v>
      </c>
      <c r="C3005" s="38" t="s">
        <v>4161</v>
      </c>
      <c r="D3005" s="38" t="s">
        <v>4161</v>
      </c>
      <c r="E3005" s="30">
        <v>2450</v>
      </c>
      <c r="F3005" s="21">
        <v>0</v>
      </c>
      <c r="G3005" s="25">
        <f t="shared" si="92"/>
        <v>0</v>
      </c>
      <c r="H3005" s="26"/>
      <c r="I3005" s="26"/>
      <c r="J3005" s="26">
        <v>0</v>
      </c>
      <c r="K3005" s="26">
        <f t="shared" si="93"/>
        <v>0</v>
      </c>
    </row>
    <row r="3006" spans="1:11" ht="36" hidden="1">
      <c r="A3006" s="20">
        <v>6337</v>
      </c>
      <c r="B3006" s="36" t="s">
        <v>24</v>
      </c>
      <c r="C3006" s="38" t="s">
        <v>4162</v>
      </c>
      <c r="D3006" s="38" t="s">
        <v>4162</v>
      </c>
      <c r="E3006" s="30">
        <v>1980</v>
      </c>
      <c r="F3006" s="21">
        <v>0</v>
      </c>
      <c r="G3006" s="25">
        <f t="shared" si="92"/>
        <v>0</v>
      </c>
      <c r="H3006" s="26"/>
      <c r="I3006" s="26"/>
      <c r="J3006" s="26">
        <v>0</v>
      </c>
      <c r="K3006" s="26">
        <f t="shared" si="93"/>
        <v>0</v>
      </c>
    </row>
    <row r="3007" spans="1:11" ht="36" hidden="1">
      <c r="A3007" s="20">
        <v>6338</v>
      </c>
      <c r="B3007" s="36" t="s">
        <v>24</v>
      </c>
      <c r="C3007" s="38" t="s">
        <v>4163</v>
      </c>
      <c r="D3007" s="38" t="s">
        <v>4163</v>
      </c>
      <c r="E3007" s="30">
        <v>3900</v>
      </c>
      <c r="F3007" s="21"/>
      <c r="G3007" s="25">
        <f t="shared" si="92"/>
        <v>0</v>
      </c>
      <c r="H3007" s="26"/>
      <c r="I3007" s="26"/>
      <c r="J3007" s="26">
        <v>0</v>
      </c>
      <c r="K3007" s="26">
        <f t="shared" si="93"/>
        <v>0</v>
      </c>
    </row>
    <row r="3008" spans="1:11" ht="48" hidden="1">
      <c r="A3008" s="20">
        <v>6339</v>
      </c>
      <c r="B3008" s="36" t="s">
        <v>24</v>
      </c>
      <c r="C3008" s="38" t="s">
        <v>4164</v>
      </c>
      <c r="D3008" s="38" t="s">
        <v>4164</v>
      </c>
      <c r="E3008" s="30">
        <v>3900</v>
      </c>
      <c r="F3008" s="21"/>
      <c r="G3008" s="25">
        <f t="shared" si="92"/>
        <v>0</v>
      </c>
      <c r="H3008" s="26"/>
      <c r="I3008" s="26"/>
      <c r="J3008" s="26"/>
      <c r="K3008" s="26">
        <f t="shared" si="93"/>
        <v>0</v>
      </c>
    </row>
    <row r="3009" spans="1:11" ht="48" hidden="1">
      <c r="A3009" s="20">
        <v>6340</v>
      </c>
      <c r="B3009" s="36" t="s">
        <v>24</v>
      </c>
      <c r="C3009" s="38" t="s">
        <v>4165</v>
      </c>
      <c r="D3009" s="38" t="s">
        <v>4165</v>
      </c>
      <c r="E3009" s="30">
        <v>2280</v>
      </c>
      <c r="F3009" s="21">
        <v>0</v>
      </c>
      <c r="G3009" s="25">
        <f t="shared" si="92"/>
        <v>0</v>
      </c>
      <c r="H3009" s="26"/>
      <c r="I3009" s="26"/>
      <c r="J3009" s="26">
        <v>0</v>
      </c>
      <c r="K3009" s="26">
        <f t="shared" si="93"/>
        <v>0</v>
      </c>
    </row>
    <row r="3010" spans="1:11" ht="72" hidden="1">
      <c r="A3010" s="20">
        <v>6341</v>
      </c>
      <c r="B3010" s="36" t="s">
        <v>24</v>
      </c>
      <c r="C3010" s="38" t="s">
        <v>4166</v>
      </c>
      <c r="D3010" s="38" t="s">
        <v>4166</v>
      </c>
      <c r="E3010" s="54">
        <v>421200</v>
      </c>
      <c r="F3010" s="21"/>
      <c r="G3010" s="25">
        <f t="shared" si="92"/>
        <v>0</v>
      </c>
      <c r="H3010" s="26"/>
      <c r="I3010" s="26"/>
      <c r="J3010" s="26"/>
      <c r="K3010" s="26">
        <f t="shared" si="93"/>
        <v>0</v>
      </c>
    </row>
    <row r="3011" spans="1:11" ht="72" hidden="1">
      <c r="A3011" s="20">
        <v>6342</v>
      </c>
      <c r="B3011" s="36" t="s">
        <v>24</v>
      </c>
      <c r="C3011" s="38" t="s">
        <v>4167</v>
      </c>
      <c r="D3011" s="38" t="s">
        <v>4167</v>
      </c>
      <c r="E3011" s="54">
        <v>421200</v>
      </c>
      <c r="F3011" s="21"/>
      <c r="G3011" s="25">
        <f t="shared" si="92"/>
        <v>0</v>
      </c>
      <c r="H3011" s="26"/>
      <c r="I3011" s="26"/>
      <c r="J3011" s="26"/>
      <c r="K3011" s="26">
        <f t="shared" si="93"/>
        <v>0</v>
      </c>
    </row>
    <row r="3012" spans="1:11" ht="60" hidden="1">
      <c r="A3012" s="20">
        <v>6343</v>
      </c>
      <c r="B3012" s="36" t="s">
        <v>24</v>
      </c>
      <c r="C3012" s="39" t="s">
        <v>4168</v>
      </c>
      <c r="D3012" s="39" t="s">
        <v>4168</v>
      </c>
      <c r="E3012" s="30">
        <v>21600</v>
      </c>
      <c r="F3012" s="21"/>
      <c r="G3012" s="25">
        <f t="shared" si="92"/>
        <v>0</v>
      </c>
      <c r="H3012" s="26"/>
      <c r="I3012" s="26"/>
      <c r="J3012" s="26"/>
      <c r="K3012" s="26">
        <f t="shared" si="93"/>
        <v>0</v>
      </c>
    </row>
    <row r="3013" spans="1:11" ht="24" hidden="1">
      <c r="A3013" s="20">
        <v>6344</v>
      </c>
      <c r="B3013" s="36" t="s">
        <v>24</v>
      </c>
      <c r="C3013" s="39" t="s">
        <v>4169</v>
      </c>
      <c r="D3013" s="39" t="s">
        <v>4170</v>
      </c>
      <c r="E3013" s="30">
        <v>26000</v>
      </c>
      <c r="F3013" s="21">
        <v>0</v>
      </c>
      <c r="G3013" s="25">
        <f t="shared" si="92"/>
        <v>0</v>
      </c>
      <c r="H3013" s="26"/>
      <c r="I3013" s="26"/>
      <c r="J3013" s="26">
        <v>0</v>
      </c>
      <c r="K3013" s="26">
        <f t="shared" si="93"/>
        <v>0</v>
      </c>
    </row>
    <row r="3014" spans="1:11" ht="60" hidden="1">
      <c r="A3014" s="20">
        <v>6345</v>
      </c>
      <c r="B3014" s="36"/>
      <c r="C3014" s="28" t="s">
        <v>4171</v>
      </c>
      <c r="D3014" s="39"/>
      <c r="E3014" s="30"/>
      <c r="F3014" s="21"/>
      <c r="G3014" s="25">
        <f t="shared" si="92"/>
        <v>0</v>
      </c>
      <c r="H3014" s="26"/>
      <c r="I3014" s="26"/>
      <c r="J3014" s="26"/>
      <c r="K3014" s="26">
        <f t="shared" si="93"/>
        <v>0</v>
      </c>
    </row>
    <row r="3015" spans="1:11" ht="192" hidden="1">
      <c r="A3015" s="20">
        <v>6346</v>
      </c>
      <c r="B3015" s="36" t="s">
        <v>24</v>
      </c>
      <c r="C3015" s="57" t="s">
        <v>4172</v>
      </c>
      <c r="D3015" s="23" t="s">
        <v>4173</v>
      </c>
      <c r="E3015" s="129">
        <v>98175</v>
      </c>
      <c r="F3015" s="21"/>
      <c r="G3015" s="25">
        <f t="shared" si="92"/>
        <v>0</v>
      </c>
      <c r="H3015" s="26"/>
      <c r="I3015" s="26"/>
      <c r="J3015" s="26"/>
      <c r="K3015" s="26">
        <f t="shared" si="93"/>
        <v>0</v>
      </c>
    </row>
    <row r="3016" spans="1:11" ht="36" hidden="1">
      <c r="A3016" s="20">
        <v>6347</v>
      </c>
      <c r="B3016" s="36"/>
      <c r="C3016" s="60" t="s">
        <v>4174</v>
      </c>
      <c r="D3016" s="23"/>
      <c r="E3016" s="44"/>
      <c r="F3016" s="21"/>
      <c r="G3016" s="25">
        <f t="shared" si="92"/>
        <v>0</v>
      </c>
      <c r="H3016" s="26"/>
      <c r="I3016" s="26"/>
      <c r="J3016" s="26"/>
      <c r="K3016" s="26">
        <f t="shared" si="93"/>
        <v>0</v>
      </c>
    </row>
    <row r="3017" spans="1:11" ht="216" hidden="1">
      <c r="A3017" s="20">
        <v>6348</v>
      </c>
      <c r="B3017" s="70" t="s">
        <v>84</v>
      </c>
      <c r="C3017" s="57" t="s">
        <v>4175</v>
      </c>
      <c r="D3017" s="57" t="s">
        <v>4176</v>
      </c>
      <c r="E3017" s="130">
        <v>1830400</v>
      </c>
      <c r="F3017" s="21"/>
      <c r="G3017" s="25">
        <f t="shared" si="92"/>
        <v>0</v>
      </c>
      <c r="H3017" s="26"/>
      <c r="I3017" s="26"/>
      <c r="J3017" s="26"/>
      <c r="K3017" s="26">
        <f t="shared" si="93"/>
        <v>0</v>
      </c>
    </row>
    <row r="3018" spans="1:11" ht="84" hidden="1">
      <c r="A3018" s="20">
        <v>6349</v>
      </c>
      <c r="B3018" s="70"/>
      <c r="C3018" s="60" t="s">
        <v>4177</v>
      </c>
      <c r="D3018" s="57" t="s">
        <v>4178</v>
      </c>
      <c r="E3018" s="44"/>
      <c r="F3018" s="21"/>
      <c r="G3018" s="25">
        <f t="shared" si="92"/>
        <v>0</v>
      </c>
      <c r="H3018" s="26"/>
      <c r="I3018" s="26"/>
      <c r="J3018" s="26"/>
      <c r="K3018" s="26">
        <f t="shared" si="93"/>
        <v>0</v>
      </c>
    </row>
    <row r="3019" spans="1:11" ht="24" hidden="1">
      <c r="A3019" s="20">
        <v>6350</v>
      </c>
      <c r="B3019" s="65" t="s">
        <v>24</v>
      </c>
      <c r="C3019" s="131" t="s">
        <v>4179</v>
      </c>
      <c r="D3019" s="57"/>
      <c r="E3019" s="132">
        <v>47230</v>
      </c>
      <c r="F3019" s="21"/>
      <c r="G3019" s="25">
        <f t="shared" si="92"/>
        <v>0</v>
      </c>
      <c r="H3019" s="26"/>
      <c r="I3019" s="26"/>
      <c r="J3019" s="26"/>
      <c r="K3019" s="26">
        <f t="shared" si="93"/>
        <v>0</v>
      </c>
    </row>
    <row r="3020" spans="1:11" ht="36" hidden="1">
      <c r="A3020" s="20">
        <v>6351</v>
      </c>
      <c r="B3020" s="65" t="s">
        <v>24</v>
      </c>
      <c r="C3020" s="103" t="s">
        <v>4180</v>
      </c>
      <c r="D3020" s="57"/>
      <c r="E3020" s="54">
        <v>46200</v>
      </c>
      <c r="F3020" s="21"/>
      <c r="G3020" s="25">
        <f t="shared" si="92"/>
        <v>0</v>
      </c>
      <c r="H3020" s="26"/>
      <c r="I3020" s="26"/>
      <c r="J3020" s="26"/>
      <c r="K3020" s="26">
        <f t="shared" si="93"/>
        <v>0</v>
      </c>
    </row>
    <row r="3021" spans="1:11" ht="264" hidden="1">
      <c r="A3021" s="20">
        <v>6352</v>
      </c>
      <c r="B3021" s="65" t="s">
        <v>24</v>
      </c>
      <c r="C3021" s="48" t="s">
        <v>924</v>
      </c>
      <c r="D3021" s="57"/>
      <c r="E3021" s="54">
        <v>46200</v>
      </c>
      <c r="F3021" s="21"/>
      <c r="G3021" s="25">
        <f t="shared" si="92"/>
        <v>0</v>
      </c>
      <c r="H3021" s="26"/>
      <c r="I3021" s="26"/>
      <c r="J3021" s="26"/>
      <c r="K3021" s="26">
        <f t="shared" si="93"/>
        <v>0</v>
      </c>
    </row>
    <row r="3022" spans="1:11" ht="36" hidden="1">
      <c r="A3022" s="20">
        <v>6353</v>
      </c>
      <c r="B3022" s="65" t="s">
        <v>24</v>
      </c>
      <c r="C3022" s="103" t="s">
        <v>4181</v>
      </c>
      <c r="D3022" s="57"/>
      <c r="E3022" s="54">
        <v>46200</v>
      </c>
      <c r="F3022" s="21"/>
      <c r="G3022" s="25">
        <f t="shared" si="92"/>
        <v>0</v>
      </c>
      <c r="H3022" s="26"/>
      <c r="I3022" s="26"/>
      <c r="J3022" s="26"/>
      <c r="K3022" s="26">
        <f t="shared" si="93"/>
        <v>0</v>
      </c>
    </row>
    <row r="3023" spans="1:11" ht="216" hidden="1">
      <c r="A3023" s="20">
        <v>6354</v>
      </c>
      <c r="B3023" s="65" t="s">
        <v>24</v>
      </c>
      <c r="C3023" s="48" t="s">
        <v>926</v>
      </c>
      <c r="D3023" s="57"/>
      <c r="E3023" s="54">
        <v>46200</v>
      </c>
      <c r="F3023" s="21"/>
      <c r="G3023" s="25">
        <f t="shared" si="92"/>
        <v>0</v>
      </c>
      <c r="H3023" s="26"/>
      <c r="I3023" s="26"/>
      <c r="J3023" s="26"/>
      <c r="K3023" s="26">
        <f t="shared" si="93"/>
        <v>0</v>
      </c>
    </row>
    <row r="3024" spans="1:11" ht="84" hidden="1">
      <c r="A3024" s="20">
        <v>6355</v>
      </c>
      <c r="B3024" s="31"/>
      <c r="C3024" s="37" t="s">
        <v>4182</v>
      </c>
      <c r="D3024" s="33"/>
      <c r="E3024" s="44"/>
      <c r="F3024" s="21"/>
      <c r="G3024" s="25">
        <f t="shared" ref="G3024:G3068" si="94">E3024*F3024</f>
        <v>0</v>
      </c>
      <c r="H3024" s="26"/>
      <c r="I3024" s="26"/>
      <c r="J3024" s="26"/>
      <c r="K3024" s="26">
        <f t="shared" ref="K3024:K3068" si="95">E3024*J3024</f>
        <v>0</v>
      </c>
    </row>
    <row r="3025" spans="1:11" ht="24" hidden="1">
      <c r="A3025" s="20">
        <v>6356</v>
      </c>
      <c r="B3025" s="31" t="s">
        <v>207</v>
      </c>
      <c r="C3025" s="38" t="s">
        <v>4183</v>
      </c>
      <c r="D3025" s="38" t="s">
        <v>4183</v>
      </c>
      <c r="E3025" s="49">
        <v>137516.4</v>
      </c>
      <c r="F3025" s="21"/>
      <c r="G3025" s="25">
        <f t="shared" si="94"/>
        <v>0</v>
      </c>
      <c r="H3025" s="26"/>
      <c r="I3025" s="26"/>
      <c r="J3025" s="26"/>
      <c r="K3025" s="26">
        <f t="shared" si="95"/>
        <v>0</v>
      </c>
    </row>
    <row r="3026" spans="1:11" ht="48" hidden="1">
      <c r="A3026" s="20">
        <v>6357</v>
      </c>
      <c r="B3026" s="31" t="s">
        <v>207</v>
      </c>
      <c r="C3026" s="38" t="s">
        <v>4184</v>
      </c>
      <c r="D3026" s="38" t="s">
        <v>4184</v>
      </c>
      <c r="E3026" s="49">
        <v>135783</v>
      </c>
      <c r="F3026" s="21"/>
      <c r="G3026" s="25">
        <f t="shared" si="94"/>
        <v>0</v>
      </c>
      <c r="H3026" s="26"/>
      <c r="I3026" s="26"/>
      <c r="J3026" s="26"/>
      <c r="K3026" s="26">
        <f t="shared" si="95"/>
        <v>0</v>
      </c>
    </row>
    <row r="3027" spans="1:11" ht="24" hidden="1">
      <c r="A3027" s="20">
        <v>6358</v>
      </c>
      <c r="B3027" s="31" t="s">
        <v>207</v>
      </c>
      <c r="C3027" s="38" t="s">
        <v>4185</v>
      </c>
      <c r="D3027" s="38" t="s">
        <v>4185</v>
      </c>
      <c r="E3027" s="49">
        <v>33512.400000000001</v>
      </c>
      <c r="F3027" s="21"/>
      <c r="G3027" s="25">
        <f t="shared" si="94"/>
        <v>0</v>
      </c>
      <c r="H3027" s="26"/>
      <c r="I3027" s="26"/>
      <c r="J3027" s="26"/>
      <c r="K3027" s="26">
        <f t="shared" si="95"/>
        <v>0</v>
      </c>
    </row>
    <row r="3028" spans="1:11" ht="48" hidden="1">
      <c r="A3028" s="20">
        <v>6359</v>
      </c>
      <c r="B3028" s="31" t="s">
        <v>207</v>
      </c>
      <c r="C3028" s="38" t="s">
        <v>4186</v>
      </c>
      <c r="D3028" s="38" t="s">
        <v>4186</v>
      </c>
      <c r="E3028" s="49">
        <v>135205.20000000001</v>
      </c>
      <c r="F3028" s="21"/>
      <c r="G3028" s="25">
        <f t="shared" si="94"/>
        <v>0</v>
      </c>
      <c r="H3028" s="26"/>
      <c r="I3028" s="26"/>
      <c r="J3028" s="26"/>
      <c r="K3028" s="26">
        <f t="shared" si="95"/>
        <v>0</v>
      </c>
    </row>
    <row r="3029" spans="1:11" ht="48" hidden="1">
      <c r="A3029" s="20">
        <v>6360</v>
      </c>
      <c r="B3029" s="31" t="s">
        <v>207</v>
      </c>
      <c r="C3029" s="38" t="s">
        <v>4187</v>
      </c>
      <c r="D3029" s="38" t="s">
        <v>4187</v>
      </c>
      <c r="E3029" s="49">
        <v>71069.400000000009</v>
      </c>
      <c r="F3029" s="21"/>
      <c r="G3029" s="25">
        <f t="shared" si="94"/>
        <v>0</v>
      </c>
      <c r="H3029" s="26"/>
      <c r="I3029" s="26"/>
      <c r="J3029" s="26"/>
      <c r="K3029" s="26">
        <f t="shared" si="95"/>
        <v>0</v>
      </c>
    </row>
    <row r="3030" spans="1:11" ht="72" hidden="1">
      <c r="A3030" s="20">
        <v>6361</v>
      </c>
      <c r="B3030" s="31" t="s">
        <v>207</v>
      </c>
      <c r="C3030" s="38" t="s">
        <v>4188</v>
      </c>
      <c r="D3030" s="38" t="s">
        <v>4188</v>
      </c>
      <c r="E3030" s="49">
        <v>131738.4</v>
      </c>
      <c r="F3030" s="21"/>
      <c r="G3030" s="25">
        <f t="shared" si="94"/>
        <v>0</v>
      </c>
      <c r="H3030" s="26"/>
      <c r="I3030" s="26"/>
      <c r="J3030" s="26"/>
      <c r="K3030" s="26">
        <f t="shared" si="95"/>
        <v>0</v>
      </c>
    </row>
    <row r="3031" spans="1:11" ht="60" hidden="1">
      <c r="A3031" s="20">
        <v>6362</v>
      </c>
      <c r="B3031" s="31"/>
      <c r="C3031" s="38" t="s">
        <v>4189</v>
      </c>
      <c r="D3031" s="38" t="s">
        <v>4189</v>
      </c>
      <c r="E3031" s="49">
        <v>140983.20000000001</v>
      </c>
      <c r="F3031" s="21"/>
      <c r="G3031" s="25">
        <f t="shared" si="94"/>
        <v>0</v>
      </c>
      <c r="H3031" s="26"/>
      <c r="I3031" s="26"/>
      <c r="J3031" s="26"/>
      <c r="K3031" s="26">
        <f t="shared" si="95"/>
        <v>0</v>
      </c>
    </row>
    <row r="3032" spans="1:11" ht="60" hidden="1">
      <c r="A3032" s="20">
        <v>6363</v>
      </c>
      <c r="B3032" s="31"/>
      <c r="C3032" s="38" t="s">
        <v>4190</v>
      </c>
      <c r="D3032" s="38" t="s">
        <v>4190</v>
      </c>
      <c r="E3032" s="49">
        <v>50846.400000000001</v>
      </c>
      <c r="F3032" s="21"/>
      <c r="G3032" s="25">
        <f t="shared" si="94"/>
        <v>0</v>
      </c>
      <c r="H3032" s="26"/>
      <c r="I3032" s="26"/>
      <c r="J3032" s="26"/>
      <c r="K3032" s="26">
        <f t="shared" si="95"/>
        <v>0</v>
      </c>
    </row>
    <row r="3033" spans="1:11" ht="60" hidden="1">
      <c r="A3033" s="20">
        <v>6364</v>
      </c>
      <c r="B3033" s="31"/>
      <c r="C3033" s="38" t="s">
        <v>4191</v>
      </c>
      <c r="D3033" s="38" t="s">
        <v>4191</v>
      </c>
      <c r="E3033" s="49">
        <v>180273.6</v>
      </c>
      <c r="F3033" s="21"/>
      <c r="G3033" s="25">
        <f t="shared" si="94"/>
        <v>0</v>
      </c>
      <c r="H3033" s="26"/>
      <c r="I3033" s="26"/>
      <c r="J3033" s="26"/>
      <c r="K3033" s="26">
        <f t="shared" si="95"/>
        <v>0</v>
      </c>
    </row>
    <row r="3034" spans="1:11" ht="60" hidden="1">
      <c r="A3034" s="20">
        <v>6365</v>
      </c>
      <c r="B3034" s="31"/>
      <c r="C3034" s="38" t="s">
        <v>4192</v>
      </c>
      <c r="D3034" s="38" t="s">
        <v>4192</v>
      </c>
      <c r="E3034" s="49">
        <v>100074.96</v>
      </c>
      <c r="F3034" s="21"/>
      <c r="G3034" s="25">
        <f t="shared" si="94"/>
        <v>0</v>
      </c>
      <c r="H3034" s="26"/>
      <c r="I3034" s="26"/>
      <c r="J3034" s="26"/>
      <c r="K3034" s="26">
        <f t="shared" si="95"/>
        <v>0</v>
      </c>
    </row>
    <row r="3035" spans="1:11" ht="60" hidden="1">
      <c r="A3035" s="20">
        <v>6366</v>
      </c>
      <c r="B3035" s="31"/>
      <c r="C3035" s="38" t="s">
        <v>4193</v>
      </c>
      <c r="D3035" s="38" t="s">
        <v>4193</v>
      </c>
      <c r="E3035" s="49">
        <v>140983.20000000001</v>
      </c>
      <c r="F3035" s="21"/>
      <c r="G3035" s="25">
        <f t="shared" si="94"/>
        <v>0</v>
      </c>
      <c r="H3035" s="26"/>
      <c r="I3035" s="26"/>
      <c r="J3035" s="26"/>
      <c r="K3035" s="26">
        <f t="shared" si="95"/>
        <v>0</v>
      </c>
    </row>
    <row r="3036" spans="1:11" ht="84" hidden="1">
      <c r="A3036" s="20">
        <v>6367</v>
      </c>
      <c r="B3036" s="31"/>
      <c r="C3036" s="38" t="s">
        <v>4194</v>
      </c>
      <c r="D3036" s="38" t="s">
        <v>4194</v>
      </c>
      <c r="E3036" s="49">
        <v>0</v>
      </c>
      <c r="F3036" s="21"/>
      <c r="G3036" s="25">
        <f t="shared" si="94"/>
        <v>0</v>
      </c>
      <c r="H3036" s="26"/>
      <c r="I3036" s="26"/>
      <c r="J3036" s="26"/>
      <c r="K3036" s="26">
        <f t="shared" si="95"/>
        <v>0</v>
      </c>
    </row>
    <row r="3037" spans="1:11" ht="72" hidden="1">
      <c r="A3037" s="20">
        <v>6368</v>
      </c>
      <c r="B3037" s="31"/>
      <c r="C3037" s="38" t="s">
        <v>4195</v>
      </c>
      <c r="D3037" s="38" t="s">
        <v>4195</v>
      </c>
      <c r="E3037" s="49">
        <v>0</v>
      </c>
      <c r="F3037" s="21"/>
      <c r="G3037" s="25">
        <f t="shared" si="94"/>
        <v>0</v>
      </c>
      <c r="H3037" s="26"/>
      <c r="I3037" s="26"/>
      <c r="J3037" s="26"/>
      <c r="K3037" s="26">
        <f t="shared" si="95"/>
        <v>0</v>
      </c>
    </row>
    <row r="3038" spans="1:11" ht="96" hidden="1">
      <c r="A3038" s="20">
        <v>6369</v>
      </c>
      <c r="B3038" s="31"/>
      <c r="C3038" s="37" t="s">
        <v>4196</v>
      </c>
      <c r="D3038" s="33"/>
      <c r="E3038" s="44"/>
      <c r="F3038" s="21"/>
      <c r="G3038" s="25">
        <f t="shared" si="94"/>
        <v>0</v>
      </c>
      <c r="H3038" s="26"/>
      <c r="I3038" s="26"/>
      <c r="J3038" s="26"/>
      <c r="K3038" s="26">
        <f t="shared" si="95"/>
        <v>0</v>
      </c>
    </row>
    <row r="3039" spans="1:11" ht="60" hidden="1">
      <c r="A3039" s="20">
        <v>6370</v>
      </c>
      <c r="B3039" s="31" t="s">
        <v>1714</v>
      </c>
      <c r="C3039" s="38" t="s">
        <v>4197</v>
      </c>
      <c r="D3039" s="38" t="s">
        <v>4197</v>
      </c>
      <c r="E3039" s="49">
        <v>40446</v>
      </c>
      <c r="F3039" s="21"/>
      <c r="G3039" s="25">
        <f t="shared" si="94"/>
        <v>0</v>
      </c>
      <c r="H3039" s="26"/>
      <c r="I3039" s="26"/>
      <c r="J3039" s="26"/>
      <c r="K3039" s="26">
        <f t="shared" si="95"/>
        <v>0</v>
      </c>
    </row>
    <row r="3040" spans="1:11" ht="60" hidden="1">
      <c r="A3040" s="20">
        <v>6371</v>
      </c>
      <c r="B3040" s="31" t="s">
        <v>1714</v>
      </c>
      <c r="C3040" s="38" t="s">
        <v>4198</v>
      </c>
      <c r="D3040" s="38" t="s">
        <v>4198</v>
      </c>
      <c r="E3040" s="49">
        <v>40446</v>
      </c>
      <c r="F3040" s="21"/>
      <c r="G3040" s="25">
        <f t="shared" si="94"/>
        <v>0</v>
      </c>
      <c r="H3040" s="26"/>
      <c r="I3040" s="26"/>
      <c r="J3040" s="26"/>
      <c r="K3040" s="26">
        <f t="shared" si="95"/>
        <v>0</v>
      </c>
    </row>
    <row r="3041" spans="1:11" ht="48" hidden="1">
      <c r="A3041" s="20">
        <v>6372</v>
      </c>
      <c r="B3041" s="31" t="s">
        <v>850</v>
      </c>
      <c r="C3041" s="38" t="s">
        <v>4199</v>
      </c>
      <c r="D3041" s="38" t="s">
        <v>4199</v>
      </c>
      <c r="E3041" s="49">
        <v>15600.6</v>
      </c>
      <c r="F3041" s="21"/>
      <c r="G3041" s="25">
        <f t="shared" si="94"/>
        <v>0</v>
      </c>
      <c r="H3041" s="26"/>
      <c r="I3041" s="26"/>
      <c r="J3041" s="26"/>
      <c r="K3041" s="26">
        <f t="shared" si="95"/>
        <v>0</v>
      </c>
    </row>
    <row r="3042" spans="1:11" ht="108" hidden="1">
      <c r="A3042" s="20">
        <v>6373</v>
      </c>
      <c r="B3042" s="31" t="s">
        <v>850</v>
      </c>
      <c r="C3042" s="38" t="s">
        <v>4200</v>
      </c>
      <c r="D3042" s="38" t="s">
        <v>4200</v>
      </c>
      <c r="E3042" s="49">
        <v>580111.20000000007</v>
      </c>
      <c r="F3042" s="21"/>
      <c r="G3042" s="25">
        <f t="shared" si="94"/>
        <v>0</v>
      </c>
      <c r="H3042" s="26"/>
      <c r="I3042" s="26"/>
      <c r="J3042" s="26"/>
      <c r="K3042" s="26">
        <f t="shared" si="95"/>
        <v>0</v>
      </c>
    </row>
    <row r="3043" spans="1:11" ht="48" hidden="1">
      <c r="A3043" s="20">
        <v>6374</v>
      </c>
      <c r="B3043" s="31" t="s">
        <v>850</v>
      </c>
      <c r="C3043" s="38" t="s">
        <v>4201</v>
      </c>
      <c r="D3043" s="38" t="s">
        <v>4202</v>
      </c>
      <c r="E3043" s="44">
        <v>344560</v>
      </c>
      <c r="F3043" s="21"/>
      <c r="G3043" s="25">
        <f t="shared" si="94"/>
        <v>0</v>
      </c>
      <c r="H3043" s="26"/>
      <c r="I3043" s="26"/>
      <c r="J3043" s="26"/>
      <c r="K3043" s="26">
        <f t="shared" si="95"/>
        <v>0</v>
      </c>
    </row>
    <row r="3044" spans="1:11" ht="24" hidden="1">
      <c r="A3044" s="20">
        <v>6375</v>
      </c>
      <c r="B3044" s="31"/>
      <c r="C3044" s="38" t="s">
        <v>4203</v>
      </c>
      <c r="D3044" s="38" t="s">
        <v>4202</v>
      </c>
      <c r="E3044" s="44">
        <v>344560</v>
      </c>
      <c r="F3044" s="21"/>
      <c r="G3044" s="25">
        <f t="shared" si="94"/>
        <v>0</v>
      </c>
      <c r="H3044" s="26"/>
      <c r="I3044" s="26"/>
      <c r="J3044" s="26"/>
      <c r="K3044" s="26">
        <f t="shared" si="95"/>
        <v>0</v>
      </c>
    </row>
    <row r="3045" spans="1:11" ht="60" hidden="1">
      <c r="A3045" s="20">
        <v>6376</v>
      </c>
      <c r="B3045" s="31" t="s">
        <v>850</v>
      </c>
      <c r="C3045" s="38" t="s">
        <v>4204</v>
      </c>
      <c r="D3045" s="38" t="s">
        <v>4204</v>
      </c>
      <c r="E3045" s="49">
        <v>283122</v>
      </c>
      <c r="F3045" s="21"/>
      <c r="G3045" s="25">
        <f t="shared" si="94"/>
        <v>0</v>
      </c>
      <c r="H3045" s="26"/>
      <c r="I3045" s="26"/>
      <c r="J3045" s="26"/>
      <c r="K3045" s="26">
        <f t="shared" si="95"/>
        <v>0</v>
      </c>
    </row>
    <row r="3046" spans="1:11" ht="108" hidden="1">
      <c r="A3046" s="20">
        <v>6377</v>
      </c>
      <c r="B3046" s="31" t="s">
        <v>850</v>
      </c>
      <c r="C3046" s="38" t="s">
        <v>4205</v>
      </c>
      <c r="D3046" s="38" t="s">
        <v>4205</v>
      </c>
      <c r="E3046" s="49">
        <v>514242.00000000006</v>
      </c>
      <c r="F3046" s="21"/>
      <c r="G3046" s="25">
        <f t="shared" si="94"/>
        <v>0</v>
      </c>
      <c r="H3046" s="26"/>
      <c r="I3046" s="26"/>
      <c r="J3046" s="26"/>
      <c r="K3046" s="26">
        <f t="shared" si="95"/>
        <v>0</v>
      </c>
    </row>
    <row r="3047" spans="1:11" ht="108" hidden="1">
      <c r="A3047" s="20">
        <v>6378</v>
      </c>
      <c r="B3047" s="31" t="s">
        <v>850</v>
      </c>
      <c r="C3047" s="38" t="s">
        <v>4206</v>
      </c>
      <c r="D3047" s="38" t="s">
        <v>4206</v>
      </c>
      <c r="E3047" s="49">
        <v>22534.2</v>
      </c>
      <c r="F3047" s="21"/>
      <c r="G3047" s="25">
        <f t="shared" si="94"/>
        <v>0</v>
      </c>
      <c r="H3047" s="26"/>
      <c r="I3047" s="26"/>
      <c r="J3047" s="26"/>
      <c r="K3047" s="26">
        <f t="shared" si="95"/>
        <v>0</v>
      </c>
    </row>
    <row r="3048" spans="1:11" ht="72" hidden="1">
      <c r="A3048" s="20">
        <v>6379</v>
      </c>
      <c r="B3048" s="31" t="s">
        <v>850</v>
      </c>
      <c r="C3048" s="38" t="s">
        <v>4207</v>
      </c>
      <c r="D3048" s="38" t="s">
        <v>4207</v>
      </c>
      <c r="E3048" s="49">
        <v>41023.800000000003</v>
      </c>
      <c r="F3048" s="21"/>
      <c r="G3048" s="25">
        <f t="shared" si="94"/>
        <v>0</v>
      </c>
      <c r="H3048" s="26"/>
      <c r="I3048" s="26"/>
      <c r="J3048" s="26"/>
      <c r="K3048" s="26">
        <f t="shared" si="95"/>
        <v>0</v>
      </c>
    </row>
    <row r="3049" spans="1:11" ht="72" hidden="1">
      <c r="A3049" s="20">
        <v>6380</v>
      </c>
      <c r="B3049" s="31" t="s">
        <v>850</v>
      </c>
      <c r="C3049" s="38" t="s">
        <v>4208</v>
      </c>
      <c r="D3049" s="38" t="s">
        <v>4208</v>
      </c>
      <c r="E3049" s="49">
        <v>15600.6</v>
      </c>
      <c r="F3049" s="21"/>
      <c r="G3049" s="25">
        <f t="shared" si="94"/>
        <v>0</v>
      </c>
      <c r="H3049" s="26"/>
      <c r="I3049" s="26"/>
      <c r="J3049" s="26"/>
      <c r="K3049" s="26">
        <f t="shared" si="95"/>
        <v>0</v>
      </c>
    </row>
    <row r="3050" spans="1:11" ht="72" hidden="1">
      <c r="A3050" s="20">
        <v>6381</v>
      </c>
      <c r="B3050" s="31" t="s">
        <v>850</v>
      </c>
      <c r="C3050" s="38" t="s">
        <v>4209</v>
      </c>
      <c r="D3050" s="38" t="s">
        <v>4210</v>
      </c>
      <c r="E3050" s="44">
        <v>40000</v>
      </c>
      <c r="F3050" s="21"/>
      <c r="G3050" s="25">
        <f t="shared" si="94"/>
        <v>0</v>
      </c>
      <c r="H3050" s="26"/>
      <c r="I3050" s="26"/>
      <c r="J3050" s="26"/>
      <c r="K3050" s="26">
        <f t="shared" si="95"/>
        <v>0</v>
      </c>
    </row>
    <row r="3051" spans="1:11" ht="72" hidden="1">
      <c r="A3051" s="20">
        <v>6382</v>
      </c>
      <c r="B3051" s="31" t="s">
        <v>850</v>
      </c>
      <c r="C3051" s="38" t="s">
        <v>4211</v>
      </c>
      <c r="D3051" s="38" t="s">
        <v>4212</v>
      </c>
      <c r="E3051" s="44">
        <v>40000</v>
      </c>
      <c r="F3051" s="21"/>
      <c r="G3051" s="25">
        <f t="shared" si="94"/>
        <v>0</v>
      </c>
      <c r="H3051" s="26"/>
      <c r="I3051" s="26"/>
      <c r="J3051" s="26"/>
      <c r="K3051" s="26">
        <f t="shared" si="95"/>
        <v>0</v>
      </c>
    </row>
    <row r="3052" spans="1:11" hidden="1">
      <c r="A3052" s="20">
        <v>6383</v>
      </c>
      <c r="B3052" s="31" t="s">
        <v>850</v>
      </c>
      <c r="C3052" s="38" t="s">
        <v>4213</v>
      </c>
      <c r="D3052" s="38" t="s">
        <v>4214</v>
      </c>
      <c r="E3052" s="44">
        <v>85500</v>
      </c>
      <c r="F3052" s="21"/>
      <c r="G3052" s="25">
        <f t="shared" si="94"/>
        <v>0</v>
      </c>
      <c r="H3052" s="26"/>
      <c r="I3052" s="26"/>
      <c r="J3052" s="26"/>
      <c r="K3052" s="26">
        <f t="shared" si="95"/>
        <v>0</v>
      </c>
    </row>
    <row r="3053" spans="1:11" ht="96" hidden="1">
      <c r="A3053" s="20">
        <v>6384</v>
      </c>
      <c r="B3053" s="31"/>
      <c r="C3053" s="133" t="s">
        <v>4215</v>
      </c>
      <c r="D3053" s="68"/>
      <c r="E3053" s="30"/>
      <c r="F3053" s="21"/>
      <c r="G3053" s="25">
        <f t="shared" si="94"/>
        <v>0</v>
      </c>
      <c r="H3053" s="26"/>
      <c r="I3053" s="26"/>
      <c r="J3053" s="26"/>
      <c r="K3053" s="26">
        <f t="shared" si="95"/>
        <v>0</v>
      </c>
    </row>
    <row r="3054" spans="1:11" ht="84" hidden="1">
      <c r="A3054" s="20">
        <v>6385</v>
      </c>
      <c r="B3054" s="31" t="s">
        <v>850</v>
      </c>
      <c r="C3054" s="48" t="s">
        <v>4216</v>
      </c>
      <c r="D3054" s="68"/>
      <c r="E3054" s="30">
        <v>50305</v>
      </c>
      <c r="F3054" s="21"/>
      <c r="G3054" s="25">
        <f t="shared" si="94"/>
        <v>0</v>
      </c>
      <c r="H3054" s="26"/>
      <c r="I3054" s="26"/>
      <c r="J3054" s="26"/>
      <c r="K3054" s="26">
        <f t="shared" si="95"/>
        <v>0</v>
      </c>
    </row>
    <row r="3055" spans="1:11" ht="84" hidden="1">
      <c r="A3055" s="20">
        <v>6386</v>
      </c>
      <c r="B3055" s="31" t="s">
        <v>850</v>
      </c>
      <c r="C3055" s="23" t="s">
        <v>4217</v>
      </c>
      <c r="D3055" s="68"/>
      <c r="E3055" s="30">
        <v>30192</v>
      </c>
      <c r="F3055" s="21"/>
      <c r="G3055" s="25">
        <f t="shared" si="94"/>
        <v>0</v>
      </c>
      <c r="H3055" s="26"/>
      <c r="I3055" s="26"/>
      <c r="J3055" s="26"/>
      <c r="K3055" s="26">
        <f t="shared" si="95"/>
        <v>0</v>
      </c>
    </row>
    <row r="3056" spans="1:11" ht="60" hidden="1">
      <c r="A3056" s="20">
        <v>6387</v>
      </c>
      <c r="B3056" s="31" t="s">
        <v>850</v>
      </c>
      <c r="C3056" s="23" t="s">
        <v>4218</v>
      </c>
      <c r="D3056" s="68"/>
      <c r="E3056" s="30">
        <v>72512</v>
      </c>
      <c r="F3056" s="21"/>
      <c r="G3056" s="25">
        <f t="shared" si="94"/>
        <v>0</v>
      </c>
      <c r="H3056" s="26"/>
      <c r="I3056" s="26"/>
      <c r="J3056" s="26"/>
      <c r="K3056" s="26">
        <f t="shared" si="95"/>
        <v>0</v>
      </c>
    </row>
    <row r="3057" spans="1:11" ht="36" hidden="1">
      <c r="A3057" s="20">
        <v>6388</v>
      </c>
      <c r="B3057" s="31" t="s">
        <v>850</v>
      </c>
      <c r="C3057" s="23" t="s">
        <v>4219</v>
      </c>
      <c r="D3057" s="68"/>
      <c r="E3057" s="30">
        <v>19400</v>
      </c>
      <c r="F3057" s="21"/>
      <c r="G3057" s="25">
        <f t="shared" si="94"/>
        <v>0</v>
      </c>
      <c r="H3057" s="26"/>
      <c r="I3057" s="26"/>
      <c r="J3057" s="26"/>
      <c r="K3057" s="26">
        <f t="shared" si="95"/>
        <v>0</v>
      </c>
    </row>
    <row r="3058" spans="1:11" ht="48" hidden="1">
      <c r="A3058" s="20">
        <v>6389</v>
      </c>
      <c r="B3058" s="31" t="s">
        <v>850</v>
      </c>
      <c r="C3058" s="23" t="s">
        <v>4220</v>
      </c>
      <c r="D3058" s="68"/>
      <c r="E3058" s="30">
        <v>40416</v>
      </c>
      <c r="F3058" s="21"/>
      <c r="G3058" s="25">
        <f t="shared" si="94"/>
        <v>0</v>
      </c>
      <c r="H3058" s="26"/>
      <c r="I3058" s="26"/>
      <c r="J3058" s="26"/>
      <c r="K3058" s="26">
        <f t="shared" si="95"/>
        <v>0</v>
      </c>
    </row>
    <row r="3059" spans="1:11" ht="60" hidden="1">
      <c r="A3059" s="20">
        <v>6390</v>
      </c>
      <c r="B3059" s="31" t="s">
        <v>850</v>
      </c>
      <c r="C3059" s="23" t="s">
        <v>4221</v>
      </c>
      <c r="D3059" s="68"/>
      <c r="E3059" s="30">
        <v>77607</v>
      </c>
      <c r="F3059" s="21"/>
      <c r="G3059" s="25">
        <f t="shared" si="94"/>
        <v>0</v>
      </c>
      <c r="H3059" s="26"/>
      <c r="I3059" s="26"/>
      <c r="J3059" s="26"/>
      <c r="K3059" s="26">
        <f t="shared" si="95"/>
        <v>0</v>
      </c>
    </row>
    <row r="3060" spans="1:11" ht="60" hidden="1">
      <c r="A3060" s="20">
        <v>6391</v>
      </c>
      <c r="B3060" s="31" t="s">
        <v>850</v>
      </c>
      <c r="C3060" s="23" t="s">
        <v>4222</v>
      </c>
      <c r="D3060" s="68"/>
      <c r="E3060" s="30">
        <v>90000</v>
      </c>
      <c r="F3060" s="21"/>
      <c r="G3060" s="25">
        <f t="shared" si="94"/>
        <v>0</v>
      </c>
      <c r="H3060" s="26"/>
      <c r="I3060" s="26"/>
      <c r="J3060" s="26"/>
      <c r="K3060" s="26">
        <f t="shared" si="95"/>
        <v>0</v>
      </c>
    </row>
    <row r="3061" spans="1:11" ht="72" hidden="1">
      <c r="A3061" s="20">
        <v>6392</v>
      </c>
      <c r="B3061" s="134"/>
      <c r="C3061" s="135" t="s">
        <v>4223</v>
      </c>
      <c r="D3061" s="136"/>
      <c r="E3061" s="30"/>
      <c r="F3061" s="21"/>
      <c r="G3061" s="25">
        <f t="shared" si="94"/>
        <v>0</v>
      </c>
      <c r="H3061" s="26"/>
      <c r="I3061" s="26"/>
      <c r="J3061" s="26"/>
      <c r="K3061" s="26">
        <f t="shared" si="95"/>
        <v>0</v>
      </c>
    </row>
    <row r="3062" spans="1:11" ht="216" hidden="1">
      <c r="A3062" s="20">
        <v>6393</v>
      </c>
      <c r="B3062" s="137" t="s">
        <v>3719</v>
      </c>
      <c r="C3062" s="138" t="s">
        <v>4224</v>
      </c>
      <c r="D3062" s="136"/>
      <c r="E3062" s="49">
        <v>11324.880000000001</v>
      </c>
      <c r="F3062" s="21"/>
      <c r="G3062" s="25">
        <f t="shared" si="94"/>
        <v>0</v>
      </c>
      <c r="H3062" s="26"/>
      <c r="I3062" s="26"/>
      <c r="J3062" s="26"/>
      <c r="K3062" s="26">
        <f t="shared" si="95"/>
        <v>0</v>
      </c>
    </row>
    <row r="3063" spans="1:11" ht="36" hidden="1">
      <c r="A3063" s="20">
        <v>6394</v>
      </c>
      <c r="B3063" s="69"/>
      <c r="C3063" s="60" t="s">
        <v>4225</v>
      </c>
      <c r="D3063" s="83"/>
      <c r="E3063" s="108"/>
      <c r="F3063" s="21"/>
      <c r="G3063" s="25">
        <f t="shared" si="94"/>
        <v>0</v>
      </c>
      <c r="H3063" s="26"/>
      <c r="I3063" s="26"/>
      <c r="J3063" s="26"/>
      <c r="K3063" s="26">
        <f t="shared" si="95"/>
        <v>0</v>
      </c>
    </row>
    <row r="3064" spans="1:11" ht="120" hidden="1">
      <c r="A3064" s="20">
        <v>6395</v>
      </c>
      <c r="B3064" s="69" t="s">
        <v>24</v>
      </c>
      <c r="C3064" s="70" t="s">
        <v>4226</v>
      </c>
      <c r="D3064" s="70" t="s">
        <v>4226</v>
      </c>
      <c r="E3064" s="71">
        <v>614460</v>
      </c>
      <c r="F3064" s="21"/>
      <c r="G3064" s="25">
        <f t="shared" si="94"/>
        <v>0</v>
      </c>
      <c r="H3064" s="26"/>
      <c r="I3064" s="26"/>
      <c r="J3064" s="26"/>
      <c r="K3064" s="26">
        <f t="shared" si="95"/>
        <v>0</v>
      </c>
    </row>
    <row r="3065" spans="1:11" ht="105" customHeight="1">
      <c r="A3065" s="20">
        <v>6396</v>
      </c>
      <c r="B3065" s="69" t="s">
        <v>24</v>
      </c>
      <c r="C3065" s="70" t="s">
        <v>4227</v>
      </c>
      <c r="D3065" s="70" t="s">
        <v>4227</v>
      </c>
      <c r="E3065" s="71">
        <v>16632</v>
      </c>
      <c r="F3065" s="21">
        <v>2</v>
      </c>
      <c r="G3065" s="25">
        <f t="shared" si="94"/>
        <v>33264</v>
      </c>
      <c r="H3065" s="26">
        <v>1</v>
      </c>
      <c r="I3065" s="26">
        <v>16632</v>
      </c>
      <c r="J3065" s="26">
        <v>1</v>
      </c>
      <c r="K3065" s="26">
        <f t="shared" si="95"/>
        <v>16632</v>
      </c>
    </row>
    <row r="3066" spans="1:11" ht="204" hidden="1">
      <c r="A3066" s="20">
        <v>6397</v>
      </c>
      <c r="B3066" s="69" t="s">
        <v>24</v>
      </c>
      <c r="C3066" s="70" t="s">
        <v>4228</v>
      </c>
      <c r="D3066" s="70" t="s">
        <v>4228</v>
      </c>
      <c r="E3066" s="71">
        <v>663014</v>
      </c>
      <c r="F3066" s="21"/>
      <c r="G3066" s="25">
        <f t="shared" si="94"/>
        <v>0</v>
      </c>
      <c r="H3066" s="26"/>
      <c r="I3066" s="26"/>
      <c r="J3066" s="26"/>
      <c r="K3066" s="26">
        <f t="shared" si="95"/>
        <v>0</v>
      </c>
    </row>
    <row r="3067" spans="1:11" ht="96" customHeight="1">
      <c r="A3067" s="20">
        <v>6398</v>
      </c>
      <c r="B3067" s="69" t="s">
        <v>24</v>
      </c>
      <c r="C3067" s="70" t="s">
        <v>4229</v>
      </c>
      <c r="D3067" s="70" t="s">
        <v>4229</v>
      </c>
      <c r="E3067" s="71">
        <v>29480</v>
      </c>
      <c r="F3067" s="21">
        <v>3</v>
      </c>
      <c r="G3067" s="25">
        <f t="shared" si="94"/>
        <v>88440</v>
      </c>
      <c r="H3067" s="26">
        <v>1</v>
      </c>
      <c r="I3067" s="26">
        <v>29480</v>
      </c>
      <c r="J3067" s="26">
        <v>2</v>
      </c>
      <c r="K3067" s="26">
        <f t="shared" si="95"/>
        <v>58960</v>
      </c>
    </row>
    <row r="3068" spans="1:11" ht="144" hidden="1">
      <c r="A3068" s="20">
        <v>6399</v>
      </c>
      <c r="B3068" s="69" t="s">
        <v>24</v>
      </c>
      <c r="C3068" s="70" t="s">
        <v>4230</v>
      </c>
      <c r="D3068" s="70" t="s">
        <v>4230</v>
      </c>
      <c r="E3068" s="71">
        <v>3542</v>
      </c>
      <c r="F3068" s="21">
        <v>0</v>
      </c>
      <c r="G3068" s="25">
        <f t="shared" si="94"/>
        <v>0</v>
      </c>
      <c r="H3068" s="26"/>
      <c r="I3068" s="26"/>
      <c r="J3068" s="26">
        <v>0</v>
      </c>
      <c r="K3068" s="26">
        <f t="shared" si="95"/>
        <v>0</v>
      </c>
    </row>
    <row r="3069" spans="1:11">
      <c r="C3069" s="139" t="s">
        <v>4251</v>
      </c>
      <c r="G3069" s="141">
        <f>SUBTOTAL(9,G18:G3068)</f>
        <v>15840350.259439999</v>
      </c>
      <c r="K3069" s="140">
        <f>SUBTOTAL(9,K18:K3068)</f>
        <v>12289652.803440001</v>
      </c>
    </row>
  </sheetData>
  <autoFilter ref="K16:K3068">
    <filterColumn colId="0">
      <filters>
        <filter val="10000"/>
        <filter val="100000"/>
        <filter val="10140"/>
        <filter val="1020"/>
        <filter val="104360"/>
        <filter val="11050"/>
        <filter val="11400"/>
        <filter val="118880"/>
        <filter val="1271,16"/>
        <filter val="129,88944"/>
        <filter val="132,894"/>
        <filter val="133100"/>
        <filter val="1350"/>
        <filter val="136900"/>
        <filter val="137400"/>
        <filter val="138000"/>
        <filter val="13844,088"/>
        <filter val="14400"/>
        <filter val="147000"/>
        <filter val="14730"/>
        <filter val="152030"/>
        <filter val="15600"/>
        <filter val="157860"/>
        <filter val="1617,84"/>
        <filter val="16193,4228"/>
        <filter val="16200"/>
        <filter val="16560"/>
        <filter val="166050"/>
        <filter val="16632"/>
        <filter val="169560"/>
        <filter val="1700"/>
        <filter val="17000"/>
        <filter val="17580"/>
        <filter val="178000"/>
        <filter val="179200"/>
        <filter val="18000"/>
        <filter val="180920"/>
        <filter val="18200"/>
        <filter val="1825"/>
        <filter val="18489,6"/>
        <filter val="196788"/>
        <filter val="198000"/>
        <filter val="202500"/>
        <filter val="20400"/>
        <filter val="2100"/>
        <filter val="21700"/>
        <filter val="21800"/>
        <filter val="220500"/>
        <filter val="225000"/>
        <filter val="225120"/>
        <filter val="22900"/>
        <filter val="23800"/>
        <filter val="23900"/>
        <filter val="2400"/>
        <filter val="24150"/>
        <filter val="2496,096"/>
        <filter val="2542,32"/>
        <filter val="25600"/>
        <filter val="25750"/>
        <filter val="25900"/>
        <filter val="259390"/>
        <filter val="26040"/>
        <filter val="26570"/>
        <filter val="27300"/>
        <filter val="28350"/>
        <filter val="288400"/>
        <filter val="2940"/>
        <filter val="296000"/>
        <filter val="296240"/>
        <filter val="30000"/>
        <filter val="30200"/>
        <filter val="31500"/>
        <filter val="3151,3212"/>
        <filter val="317700"/>
        <filter val="3200"/>
        <filter val="32160"/>
        <filter val="3240"/>
        <filter val="324200"/>
        <filter val="3250"/>
        <filter val="32550"/>
        <filter val="326170"/>
        <filter val="3400"/>
        <filter val="34400"/>
        <filter val="3450"/>
        <filter val="34580"/>
        <filter val="35220"/>
        <filter val="36570"/>
        <filter val="372722"/>
        <filter val="37600"/>
        <filter val="3950"/>
        <filter val="4090,824"/>
        <filter val="411115"/>
        <filter val="412200"/>
        <filter val="41560"/>
        <filter val="4440"/>
        <filter val="4630"/>
        <filter val="46400"/>
        <filter val="49680"/>
        <filter val="52800"/>
        <filter val="531,576"/>
        <filter val="53760"/>
        <filter val="54100"/>
        <filter val="5600"/>
        <filter val="56500"/>
        <filter val="57960"/>
        <filter val="58800"/>
        <filter val="58960"/>
        <filter val="6000"/>
        <filter val="61300"/>
        <filter val="62320"/>
        <filter val="62400"/>
        <filter val="6360"/>
        <filter val="6440"/>
        <filter val="65596"/>
        <filter val="6600"/>
        <filter val="66000"/>
        <filter val="66500"/>
        <filter val="6900"/>
        <filter val="70070"/>
        <filter val="701890"/>
        <filter val="71140"/>
        <filter val="7200"/>
        <filter val="75000"/>
        <filter val="7600"/>
        <filter val="772640"/>
        <filter val="79260"/>
        <filter val="8050"/>
        <filter val="8200"/>
        <filter val="8250"/>
        <filter val="8400"/>
        <filter val="8500"/>
        <filter val="86450"/>
        <filter val="9030"/>
        <filter val="912,924"/>
        <filter val="91600"/>
        <filter val="93750"/>
        <filter val="93800"/>
        <filter val="945000"/>
        <filter val="96000"/>
        <filter val="96750"/>
        <filter val="9750"/>
        <filter val="982,26"/>
      </filters>
    </filterColumn>
  </autoFilter>
  <mergeCells count="2">
    <mergeCell ref="E6:I6"/>
    <mergeCell ref="A10:J10"/>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tabSelected="1" zoomScale="70" zoomScaleNormal="70" workbookViewId="0">
      <selection activeCell="K5" sqref="K5"/>
    </sheetView>
  </sheetViews>
  <sheetFormatPr defaultColWidth="40.5703125" defaultRowHeight="15"/>
  <cols>
    <col min="1" max="1" width="14.42578125" style="145" customWidth="1"/>
    <col min="2" max="2" width="39.28515625" style="145" customWidth="1"/>
    <col min="3" max="3" width="37.28515625" style="145" customWidth="1"/>
    <col min="4" max="4" width="14.85546875" style="148" customWidth="1"/>
    <col min="5" max="5" width="14" style="145" customWidth="1"/>
    <col min="6" max="6" width="14.85546875" style="145" customWidth="1"/>
    <col min="7" max="7" width="17.85546875" style="145" customWidth="1"/>
    <col min="8" max="8" width="15.28515625" style="145" customWidth="1"/>
    <col min="9" max="9" width="16.28515625" style="145" customWidth="1"/>
    <col min="10" max="10" width="16.7109375" style="145" customWidth="1"/>
    <col min="11" max="11" width="19.7109375" style="145" customWidth="1"/>
    <col min="12" max="16384" width="40.5703125" style="145"/>
  </cols>
  <sheetData>
    <row r="1" spans="1:11" ht="15" customHeight="1">
      <c r="A1" s="144"/>
      <c r="B1" s="161" t="s">
        <v>4270</v>
      </c>
      <c r="C1" s="161"/>
      <c r="D1" s="161"/>
      <c r="E1" s="161"/>
      <c r="F1" s="161"/>
      <c r="G1" s="161"/>
      <c r="H1" s="161"/>
      <c r="I1" s="161"/>
      <c r="J1" s="161"/>
      <c r="K1" s="161"/>
    </row>
    <row r="2" spans="1:11" ht="14.25" customHeight="1">
      <c r="A2" s="146"/>
      <c r="B2" s="162" t="s">
        <v>4271</v>
      </c>
      <c r="C2" s="162"/>
      <c r="D2" s="162"/>
      <c r="E2" s="162"/>
      <c r="F2" s="162"/>
      <c r="G2" s="162"/>
      <c r="H2" s="162"/>
      <c r="I2" s="162"/>
      <c r="J2" s="162"/>
      <c r="K2" s="162"/>
    </row>
    <row r="3" spans="1:11" ht="65.25" customHeight="1">
      <c r="A3" s="142" t="s">
        <v>4252</v>
      </c>
      <c r="B3" s="142" t="s">
        <v>4253</v>
      </c>
      <c r="C3" s="142" t="s">
        <v>4262</v>
      </c>
      <c r="D3" s="142" t="s">
        <v>4261</v>
      </c>
      <c r="E3" s="142" t="s">
        <v>4254</v>
      </c>
      <c r="F3" s="142" t="s">
        <v>4255</v>
      </c>
      <c r="G3" s="142" t="s">
        <v>4256</v>
      </c>
      <c r="H3" s="142" t="s">
        <v>4257</v>
      </c>
      <c r="I3" s="142" t="s">
        <v>4258</v>
      </c>
      <c r="J3" s="142" t="s">
        <v>4259</v>
      </c>
      <c r="K3" s="142" t="s">
        <v>4260</v>
      </c>
    </row>
    <row r="4" spans="1:11" ht="94.5" customHeight="1">
      <c r="A4" s="142" t="s">
        <v>4265</v>
      </c>
      <c r="B4" s="163"/>
      <c r="C4" s="164"/>
      <c r="D4" s="164"/>
      <c r="E4" s="164"/>
      <c r="F4" s="164"/>
      <c r="G4" s="165"/>
      <c r="H4" s="142" t="s">
        <v>4265</v>
      </c>
      <c r="I4" s="142" t="s">
        <v>4266</v>
      </c>
      <c r="J4" s="143">
        <v>44705</v>
      </c>
      <c r="K4" s="142" t="s">
        <v>4272</v>
      </c>
    </row>
    <row r="5" spans="1:11" ht="31.5">
      <c r="A5" s="142">
        <v>1</v>
      </c>
      <c r="B5" s="155" t="s">
        <v>4268</v>
      </c>
      <c r="C5" s="156"/>
      <c r="D5" s="153" t="s">
        <v>4269</v>
      </c>
      <c r="E5" s="157">
        <v>3000</v>
      </c>
      <c r="F5" s="154">
        <v>688.99</v>
      </c>
      <c r="G5" s="142">
        <f>E5*F5</f>
        <v>2066970</v>
      </c>
      <c r="H5" s="142"/>
      <c r="I5" s="142"/>
      <c r="J5" s="143"/>
      <c r="K5" s="142"/>
    </row>
    <row r="6" spans="1:11" ht="41.25" customHeight="1">
      <c r="A6" s="147"/>
      <c r="B6" s="150" t="s">
        <v>4251</v>
      </c>
      <c r="C6" s="151"/>
      <c r="D6" s="149"/>
      <c r="E6" s="151"/>
      <c r="F6" s="147"/>
      <c r="G6" s="152">
        <f>SUM(G5:G5)</f>
        <v>2066970</v>
      </c>
      <c r="H6" s="147"/>
      <c r="I6" s="147"/>
      <c r="J6" s="147"/>
      <c r="K6" s="147"/>
    </row>
    <row r="7" spans="1:11" ht="67.5" customHeight="1">
      <c r="B7" s="160" t="s">
        <v>4267</v>
      </c>
      <c r="C7" s="160"/>
      <c r="D7" s="160"/>
      <c r="E7" s="160"/>
      <c r="F7" s="160"/>
      <c r="G7" s="160"/>
      <c r="H7" s="160"/>
      <c r="I7" s="160"/>
      <c r="J7" s="160"/>
      <c r="K7" s="160"/>
    </row>
    <row r="9" spans="1:11">
      <c r="A9" s="145" t="s">
        <v>4263</v>
      </c>
    </row>
    <row r="10" spans="1:11">
      <c r="A10" s="145" t="s">
        <v>4264</v>
      </c>
    </row>
  </sheetData>
  <mergeCells count="4">
    <mergeCell ref="B7:K7"/>
    <mergeCell ref="B1:K1"/>
    <mergeCell ref="B2:K2"/>
    <mergeCell ref="B4:G4"/>
  </mergeCells>
  <pageMargins left="0.70866141732283472" right="0.70866141732283472" top="0.74803149606299213" bottom="0.74803149606299213" header="0.31496062992125984" footer="0.31496062992125984"/>
  <pageSetup paperSize="9" scale="12"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Marchenkova</dc:creator>
  <cp:lastModifiedBy>user</cp:lastModifiedBy>
  <cp:lastPrinted>2022-02-22T04:56:31Z</cp:lastPrinted>
  <dcterms:created xsi:type="dcterms:W3CDTF">2019-02-27T12:17:52Z</dcterms:created>
  <dcterms:modified xsi:type="dcterms:W3CDTF">2022-05-16T08:31:50Z</dcterms:modified>
</cp:coreProperties>
</file>